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График уч проце оч" sheetId="1" r:id="rId1"/>
    <sheet name="Учеб план оч " sheetId="2" r:id="rId2"/>
    <sheet name="сем план" sheetId="3" r:id="rId3"/>
    <sheet name="раб план" sheetId="4" r:id="rId4"/>
  </sheets>
  <definedNames/>
  <calcPr fullCalcOnLoad="1"/>
</workbook>
</file>

<file path=xl/sharedStrings.xml><?xml version="1.0" encoding="utf-8"?>
<sst xmlns="http://schemas.openxmlformats.org/spreadsheetml/2006/main" count="448" uniqueCount="288">
  <si>
    <t>МОСКОВСКИЙ ГОРОДСКОЙ ПСИХОЛОГО-ПЕДАГОГИЧЕСКИЙ УНИВЕРСИТЕТ</t>
  </si>
  <si>
    <t xml:space="preserve">Утверждено </t>
  </si>
  <si>
    <t>Ученым</t>
  </si>
  <si>
    <t>советом МГППУ</t>
  </si>
  <si>
    <t>Ректор</t>
  </si>
  <si>
    <t>В.В.Рубцов</t>
  </si>
  <si>
    <t xml:space="preserve">  </t>
  </si>
  <si>
    <t>График учебного процесса</t>
  </si>
  <si>
    <t>Сентябрь</t>
  </si>
  <si>
    <t>29.IX</t>
  </si>
  <si>
    <t>Октябрь</t>
  </si>
  <si>
    <t>27.X</t>
  </si>
  <si>
    <t>Ноябрь</t>
  </si>
  <si>
    <t>Декабрь</t>
  </si>
  <si>
    <t>29.XII</t>
  </si>
  <si>
    <t>Январь</t>
  </si>
  <si>
    <t>26.I</t>
  </si>
  <si>
    <t>Февраль</t>
  </si>
  <si>
    <t>23.II</t>
  </si>
  <si>
    <t>Курс</t>
  </si>
  <si>
    <t>1-7</t>
  </si>
  <si>
    <t>8-14</t>
  </si>
  <si>
    <t>15-21</t>
  </si>
  <si>
    <t>22-28</t>
  </si>
  <si>
    <t>5.X</t>
  </si>
  <si>
    <t>6-12</t>
  </si>
  <si>
    <t>13-19</t>
  </si>
  <si>
    <t>20-26</t>
  </si>
  <si>
    <t>2.XI</t>
  </si>
  <si>
    <t>3-9</t>
  </si>
  <si>
    <t>10-16</t>
  </si>
  <si>
    <t>17-23</t>
  </si>
  <si>
    <t>24-30</t>
  </si>
  <si>
    <t>4.I</t>
  </si>
  <si>
    <t>5-11</t>
  </si>
  <si>
    <t>12-18</t>
  </si>
  <si>
    <t>19-25</t>
  </si>
  <si>
    <t>1.II</t>
  </si>
  <si>
    <t>2-8</t>
  </si>
  <si>
    <t>9-15</t>
  </si>
  <si>
    <t>16-22</t>
  </si>
  <si>
    <t>1.III</t>
  </si>
  <si>
    <t>I</t>
  </si>
  <si>
    <t>II</t>
  </si>
  <si>
    <t>Март</t>
  </si>
  <si>
    <t>30.III</t>
  </si>
  <si>
    <t>Апрель</t>
  </si>
  <si>
    <t>27.IV</t>
  </si>
  <si>
    <t>Май</t>
  </si>
  <si>
    <t>Июнь</t>
  </si>
  <si>
    <t>29.VI</t>
  </si>
  <si>
    <t>Июль</t>
  </si>
  <si>
    <t>27.VII</t>
  </si>
  <si>
    <t>Август</t>
  </si>
  <si>
    <t>23-29</t>
  </si>
  <si>
    <t>5.IV</t>
  </si>
  <si>
    <t>3.V</t>
  </si>
  <si>
    <t>4-10</t>
  </si>
  <si>
    <t>11-17</t>
  </si>
  <si>
    <t>18-24</t>
  </si>
  <si>
    <t>25-31</t>
  </si>
  <si>
    <t>5.VII</t>
  </si>
  <si>
    <t>1.VIII</t>
  </si>
  <si>
    <t>23-31</t>
  </si>
  <si>
    <t xml:space="preserve">                      </t>
  </si>
  <si>
    <t>Сводные данные по бюджету времени (недели)</t>
  </si>
  <si>
    <t>Курсы</t>
  </si>
  <si>
    <t xml:space="preserve">Теоретическое обучение </t>
  </si>
  <si>
    <t>Научно-исследовательская практика (НИП)</t>
  </si>
  <si>
    <t>Всего</t>
  </si>
  <si>
    <t xml:space="preserve"> </t>
  </si>
  <si>
    <t>Итого</t>
  </si>
  <si>
    <t xml:space="preserve">    специализированной  подготовки магистра по направлению </t>
  </si>
  <si>
    <t xml:space="preserve">    Нормативный срок обучения — 2 года  </t>
  </si>
  <si>
    <t>Производственная практика (Пр)</t>
  </si>
  <si>
    <r>
      <rPr>
        <b/>
        <sz val="10"/>
        <rFont val="Arial"/>
        <family val="2"/>
      </rPr>
      <t>Форма обучения</t>
    </r>
    <r>
      <rPr>
        <b/>
        <sz val="11"/>
        <rFont val="Arial"/>
        <family val="2"/>
      </rPr>
      <t xml:space="preserve">: </t>
    </r>
    <r>
      <rPr>
        <b/>
        <i/>
        <sz val="11"/>
        <rFont val="Arial"/>
        <family val="2"/>
      </rPr>
      <t>очная</t>
    </r>
  </si>
  <si>
    <r>
      <rPr>
        <b/>
        <sz val="10"/>
        <rFont val="Arial"/>
        <family val="2"/>
      </rPr>
      <t>Нормативный срок обучения: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2 года</t>
    </r>
  </si>
  <si>
    <t>Код      № п/п</t>
  </si>
  <si>
    <t>Наименование дисциплин (в том числе практик)</t>
  </si>
  <si>
    <t>Трудоемкость по ФГОС (зач. единицы)</t>
  </si>
  <si>
    <t>Форма промежу-точной аттестации</t>
  </si>
  <si>
    <t>Всего часов</t>
  </si>
  <si>
    <t>Распределение по семестрам</t>
  </si>
  <si>
    <t>Общие часы</t>
  </si>
  <si>
    <t>Из них</t>
  </si>
  <si>
    <t>Ауд. занятия</t>
  </si>
  <si>
    <t>Лекции</t>
  </si>
  <si>
    <t>Семинары</t>
  </si>
  <si>
    <t>Практ. занятия</t>
  </si>
  <si>
    <t>Самост. работа</t>
  </si>
  <si>
    <t>Рабочих нед./сем. (час/нед)</t>
  </si>
  <si>
    <t>Экзамен</t>
  </si>
  <si>
    <t>Зачет</t>
  </si>
  <si>
    <t>М.1</t>
  </si>
  <si>
    <t>М.1Б.00</t>
  </si>
  <si>
    <t>М.1Б.01</t>
  </si>
  <si>
    <t>М.1Б.02</t>
  </si>
  <si>
    <t>М.1Б.03</t>
  </si>
  <si>
    <t>М.1В.00</t>
  </si>
  <si>
    <t>М.2</t>
  </si>
  <si>
    <t>М.2Б.00</t>
  </si>
  <si>
    <t>М.2Б.01</t>
  </si>
  <si>
    <t>М.2Б.02</t>
  </si>
  <si>
    <t>М.2Б.03</t>
  </si>
  <si>
    <t>М.2Б.04</t>
  </si>
  <si>
    <t>М.2Б.05</t>
  </si>
  <si>
    <t>М.2В.00</t>
  </si>
  <si>
    <t>М.3</t>
  </si>
  <si>
    <t>М.3.01</t>
  </si>
  <si>
    <t>М.3.02</t>
  </si>
  <si>
    <t>Научно-исследовательская практика</t>
  </si>
  <si>
    <t>Производственная практика</t>
  </si>
  <si>
    <t>М.4</t>
  </si>
  <si>
    <t>Семестр</t>
  </si>
  <si>
    <t>Кол-во нед.теор.об</t>
  </si>
  <si>
    <t>Ауд.час/нед</t>
  </si>
  <si>
    <t>Общ.час/нед</t>
  </si>
  <si>
    <t>Кол-во экзам</t>
  </si>
  <si>
    <t>Кол-во зачетов</t>
  </si>
  <si>
    <t>Час</t>
  </si>
  <si>
    <t>В %</t>
  </si>
  <si>
    <t>Всего ауд.</t>
  </si>
  <si>
    <t>Практич.</t>
  </si>
  <si>
    <t xml:space="preserve">Декан факультета                                             </t>
  </si>
  <si>
    <t>Руководитель магистерской программы</t>
  </si>
  <si>
    <t>Научно-исследовательская работа (НИР)</t>
  </si>
  <si>
    <t>Каникулы, вкл последипломный отпуск ( К )</t>
  </si>
  <si>
    <r>
      <t xml:space="preserve">УЧЕБНЫЙ ПЛАН  </t>
    </r>
  </si>
  <si>
    <t>Э</t>
  </si>
  <si>
    <t>Пр</t>
  </si>
  <si>
    <t>К</t>
  </si>
  <si>
    <t>НИР</t>
  </si>
  <si>
    <t>ИГА</t>
  </si>
  <si>
    <t>НИП</t>
  </si>
  <si>
    <r>
      <rPr>
        <b/>
        <sz val="11"/>
        <rFont val="Arial Cyr"/>
        <family val="0"/>
      </rPr>
      <t>ФАКУЛЬТЕТ</t>
    </r>
    <r>
      <rPr>
        <b/>
        <sz val="14"/>
        <rFont val="Arial Cyr"/>
        <family val="0"/>
      </rPr>
      <t xml:space="preserve">  </t>
    </r>
    <r>
      <rPr>
        <b/>
        <sz val="13"/>
        <rFont val="Arial Cyr"/>
        <family val="0"/>
      </rPr>
      <t>ПСИХОЛОГИЯ ОБРАЗОВАНИЯ</t>
    </r>
  </si>
  <si>
    <t>М.1В.01</t>
  </si>
  <si>
    <t>М.2В.01</t>
  </si>
  <si>
    <t>М.2В.02</t>
  </si>
  <si>
    <t>М.2В.03</t>
  </si>
  <si>
    <t>М.3.03</t>
  </si>
  <si>
    <t>Общая трудоёмкость ООП (часов)                                       Всего:</t>
  </si>
  <si>
    <t>Кредитов:</t>
  </si>
  <si>
    <t>Заведующий кафедрой  общей психологии</t>
  </si>
  <si>
    <t>М.К.Кабардов</t>
  </si>
  <si>
    <t>Дисциплины по выбору</t>
  </si>
  <si>
    <r>
      <t xml:space="preserve">Дисциплины по выбору </t>
    </r>
  </si>
  <si>
    <t>М.2В.04</t>
  </si>
  <si>
    <t>М.2В.05</t>
  </si>
  <si>
    <t>М.2В.06</t>
  </si>
  <si>
    <t>М.1ВВ.00</t>
  </si>
  <si>
    <t>М.1ВВ.01</t>
  </si>
  <si>
    <t>М.2ВВ.00</t>
  </si>
  <si>
    <t>М.2.ВВ.01</t>
  </si>
  <si>
    <t>М.2.ВВ.02</t>
  </si>
  <si>
    <t>М.2.ВВ.03</t>
  </si>
  <si>
    <t>Экзаменационная сессия ( Э )</t>
  </si>
  <si>
    <t>очная форма обучения 2011 г. приема</t>
  </si>
  <si>
    <r>
      <rPr>
        <b/>
        <sz val="10"/>
        <rFont val="Arial"/>
        <family val="2"/>
      </rPr>
      <t>Год обучения</t>
    </r>
    <r>
      <rPr>
        <b/>
        <sz val="11"/>
        <rFont val="Arial"/>
        <family val="2"/>
      </rPr>
      <t>: 2011-2012 уч.год</t>
    </r>
  </si>
  <si>
    <r>
      <rPr>
        <b/>
        <sz val="10"/>
        <rFont val="Arial"/>
        <family val="2"/>
      </rPr>
      <t>Степень (квалификация):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магистр</t>
    </r>
    <r>
      <rPr>
        <b/>
        <i/>
        <strike/>
        <sz val="11"/>
        <rFont val="Arial"/>
        <family val="2"/>
      </rPr>
      <t xml:space="preserve"> </t>
    </r>
  </si>
  <si>
    <t xml:space="preserve">    квалификация "магистр" </t>
  </si>
  <si>
    <t>М.2.ВВ.04</t>
  </si>
  <si>
    <t>М.2.ВВ.05</t>
  </si>
  <si>
    <r>
      <t>Научно-исследовательская работа</t>
    </r>
    <r>
      <rPr>
        <sz val="10"/>
        <color indexed="30"/>
        <rFont val="Arial"/>
        <family val="2"/>
      </rPr>
      <t xml:space="preserve"> </t>
    </r>
  </si>
  <si>
    <t xml:space="preserve">Общенаучный цикл </t>
  </si>
  <si>
    <t>Базовая часть</t>
  </si>
  <si>
    <t xml:space="preserve">Вариативная часть (в т.ч. дисциплины по выбору) </t>
  </si>
  <si>
    <t xml:space="preserve">Профессиональный цикл </t>
  </si>
  <si>
    <r>
      <t>Базовая (общепрофессиональная часть)</t>
    </r>
    <r>
      <rPr>
        <b/>
        <i/>
        <sz val="10"/>
        <color indexed="10"/>
        <rFont val="Arial"/>
        <family val="2"/>
      </rPr>
      <t xml:space="preserve"> </t>
    </r>
  </si>
  <si>
    <t>Вариативная часть (в т.ч. дисциплины по выбору)</t>
  </si>
  <si>
    <t xml:space="preserve">Практики и научно-исследовательская работа </t>
  </si>
  <si>
    <t>Итоговая государственная аттестация</t>
  </si>
  <si>
    <t>Протокол  № 10 от 17.11.2010г.</t>
  </si>
  <si>
    <r>
      <rPr>
        <b/>
        <sz val="11"/>
        <rFont val="Calibri"/>
        <family val="2"/>
      </rPr>
      <t xml:space="preserve">Программа </t>
    </r>
    <r>
      <rPr>
        <b/>
        <sz val="11"/>
        <color indexed="8"/>
        <rFont val="Calibri"/>
        <family val="2"/>
      </rPr>
      <t>"Психологическая помощь детям и подросткам, пострадавшим в экстремальных ситуацмях"</t>
    </r>
  </si>
  <si>
    <t>М.2Б.06</t>
  </si>
  <si>
    <t xml:space="preserve"> Особенности психологической травматизации и специфика посттравматического стресса у детей и подростков</t>
  </si>
  <si>
    <t>Психология личности и жизнедеятельности детей и подростков в экстремальных условиях</t>
  </si>
  <si>
    <t>Экстремальная психология профессий особого риска</t>
  </si>
  <si>
    <r>
      <rPr>
        <sz val="11"/>
        <rFont val="Calibri"/>
        <family val="2"/>
      </rPr>
      <t xml:space="preserve">Программа </t>
    </r>
    <r>
      <rPr>
        <sz val="11"/>
        <color theme="1"/>
        <rFont val="Calibri"/>
        <family val="2"/>
      </rPr>
      <t>"Психологическая помощь детям и подросткам, пострадавшим в экстремальных ситуациях"</t>
    </r>
  </si>
  <si>
    <t>(030300.68) Психология</t>
  </si>
  <si>
    <t>М.3.04</t>
  </si>
  <si>
    <t>Педагогическая практика</t>
  </si>
  <si>
    <t>Итоговая государственная аттестация ( ИГА )</t>
  </si>
  <si>
    <t>Педагогическая практика (Пд)</t>
  </si>
  <si>
    <t>Пд</t>
  </si>
  <si>
    <t>Декан факультета информационных технологий</t>
  </si>
  <si>
    <t>Л.С. Куравский</t>
  </si>
  <si>
    <t>Заведующий кафедрой научных основ экстремальной психологии</t>
  </si>
  <si>
    <t>Психологическая помощь детям и подросткам средствами дистантного консультирования</t>
  </si>
  <si>
    <t>Курсовая работа                                                                                                 Психологическая помощь детям и подросткам в экстремальных ситуациях</t>
  </si>
  <si>
    <t>Развитие личности в детском и подростковом возрасте ЛЫСАКОВА</t>
  </si>
  <si>
    <t>Семестровый учебный  план</t>
  </si>
  <si>
    <t>(К расписанию)</t>
  </si>
  <si>
    <t>Московский городской психолого-педагогический университет</t>
  </si>
  <si>
    <t>факультет Экстремальной психологии</t>
  </si>
  <si>
    <t>очная форма обучения 1 курс, 1семестр 2011/2012 учебного года</t>
  </si>
  <si>
    <t>№</t>
  </si>
  <si>
    <t>дисциплина</t>
  </si>
  <si>
    <t>всего ауд. ч.</t>
  </si>
  <si>
    <t>лекции</t>
  </si>
  <si>
    <t>семи-нары</t>
  </si>
  <si>
    <t>практич. занятия</t>
  </si>
  <si>
    <t>ФИО преподавателя</t>
  </si>
  <si>
    <t>должность</t>
  </si>
  <si>
    <t>контактная информация</t>
  </si>
  <si>
    <t>доцент</t>
  </si>
  <si>
    <t>профессор</t>
  </si>
  <si>
    <t>Кокурин А.В.</t>
  </si>
  <si>
    <t>Декан факультета ЭП</t>
  </si>
  <si>
    <t>очная форма обучения 1 курс, 2семестр 2011/2012 учебного года</t>
  </si>
  <si>
    <t>Учебная практика</t>
  </si>
  <si>
    <t>МОСКОВСКИЙ  ГОРОДСКОЙ  ПСИХОЛОГО-ПЕДАГОГИЧЕСКИЙ  УНИВЕРСИТЕТ</t>
  </si>
  <si>
    <t>РАБОЧИЙ  ПЛАН УЧЕБНОГО ПРОЦЕССА  НА  2011/2012  УЧЕБНЫЙ  ГОД</t>
  </si>
  <si>
    <t>ФАКУЛЬТЕТА   ЭКСТРЕМАЛЬНОЙ ПСИХОЛОГИИ ОЧНОЙ ФОРМЫ  ОБУЧЕНИЯ</t>
  </si>
  <si>
    <t>Осенний семестр (16 рабочих недель)</t>
  </si>
  <si>
    <t>Весенний семестр (16 рабочих недель)</t>
  </si>
  <si>
    <t>п/п</t>
  </si>
  <si>
    <t>Наименование дисциплины</t>
  </si>
  <si>
    <t>План</t>
  </si>
  <si>
    <t>Осень</t>
  </si>
  <si>
    <t>Весна</t>
  </si>
  <si>
    <t>Ауд.</t>
  </si>
  <si>
    <t>Лек-ции</t>
  </si>
  <si>
    <t>Семи- нары</t>
  </si>
  <si>
    <t>Прак- тич.</t>
  </si>
  <si>
    <t>час/нед.</t>
  </si>
  <si>
    <t>Форма отч.</t>
  </si>
  <si>
    <t>уч. год</t>
  </si>
  <si>
    <t>всего</t>
  </si>
  <si>
    <t>экз.</t>
  </si>
  <si>
    <t>зач.</t>
  </si>
  <si>
    <t>Итого:</t>
  </si>
  <si>
    <t>Факультатив (Повышение спортивного мастерства)</t>
  </si>
  <si>
    <t>Научно-исследовательская работа</t>
  </si>
  <si>
    <t>06.07-19-07</t>
  </si>
  <si>
    <t>Курсовая работа по дисциплине "Конфликтология"</t>
  </si>
  <si>
    <t>А.В. Кокурин</t>
  </si>
  <si>
    <t>Методологические проблемы психологии</t>
  </si>
  <si>
    <t>Планирование теоретического и эмпирического исследования</t>
  </si>
  <si>
    <t>Психологическая коррекция детей школьного возраста, испытывающих депривацию личностного развития В 1  Психологическая помощь детям и подросткам средствами дистантного консультирования В 2</t>
  </si>
  <si>
    <t>Актуальные проблемы теории и практики современной психологии</t>
  </si>
  <si>
    <t>Преподавание психологии в системе высшего и дополнительного образования</t>
  </si>
  <si>
    <t>Статистические методы в психологии</t>
  </si>
  <si>
    <t>Психологическая помощь детям и подросткам в экстремальных ситуациях</t>
  </si>
  <si>
    <t>Практикум по экстренной психологической помощи детям и подросткам</t>
  </si>
  <si>
    <t>Качественные и количественные методы исследования в психологии</t>
  </si>
  <si>
    <t>Психология здоровья</t>
  </si>
  <si>
    <t xml:space="preserve">Психология травмы </t>
  </si>
  <si>
    <t xml:space="preserve">Научные школы и теории в современной психологии </t>
  </si>
  <si>
    <t>Отрасли психологии, психологические практики и психологические службы</t>
  </si>
  <si>
    <t>Психология саморегуляции человека в экстремальной ситуации</t>
  </si>
  <si>
    <t>Делинквентное, девиантное и аддиктивное поведение детей и подростков В 1                                                                    Особенности психологической травматизации и специфика посттравматического стресса у детей и подростков В2</t>
  </si>
  <si>
    <t>Особенности психотерапевтической деятельности с детьми и подростками В1                                                                Психология личности и жизнедеятельности детей и подростков в экстремальных условиях В2</t>
  </si>
  <si>
    <t>Бовин Б.Г.</t>
  </si>
  <si>
    <t>Коджаспиров Ю.А.</t>
  </si>
  <si>
    <t>Марьин М.И.</t>
  </si>
  <si>
    <t>Лысаков Н.Д.</t>
  </si>
  <si>
    <t>Поляков Е.А.</t>
  </si>
  <si>
    <t>Коренкова Н.Е.</t>
  </si>
  <si>
    <t>Трубицина Л.В.</t>
  </si>
  <si>
    <t>Моросанова В.И.</t>
  </si>
  <si>
    <t>Тиунов С.В.</t>
  </si>
  <si>
    <t>29.12.11-08.02.12</t>
  </si>
  <si>
    <t>15.07-12.07</t>
  </si>
  <si>
    <r>
      <rPr>
        <b/>
        <sz val="10"/>
        <rFont val="Times New Roman"/>
        <family val="1"/>
      </rPr>
      <t>Особенности психотерапевтической деятельности с детьми и подростками В</t>
    </r>
    <r>
      <rPr>
        <sz val="10"/>
        <rFont val="Times New Roman"/>
        <family val="1"/>
      </rPr>
      <t>1                                                                Психология личности и жизнедеятельности детей и подростков в экстремальных условиях В2</t>
    </r>
  </si>
  <si>
    <t>Миллер Л.В.</t>
  </si>
  <si>
    <t>магистратура 2011 года приема</t>
  </si>
  <si>
    <t>1 КУРС   (приём 2011 года) степень (квалификация) "Магистр", направление "ПСИХОЛОГИЯ"</t>
  </si>
  <si>
    <t>Программа "Психологическая помощь детям и подросткам, пострадавшим в экстремальных ситуацмях"</t>
  </si>
  <si>
    <r>
      <t>Планирование теоретического и эмпирического исследования</t>
    </r>
    <r>
      <rPr>
        <b/>
        <i/>
        <sz val="10"/>
        <color indexed="10"/>
        <rFont val="Arial"/>
        <family val="2"/>
      </rPr>
      <t xml:space="preserve"> </t>
    </r>
  </si>
  <si>
    <r>
      <t>Качественные и количественные методы исследования в психологии</t>
    </r>
    <r>
      <rPr>
        <b/>
        <i/>
        <sz val="10"/>
        <color indexed="10"/>
        <rFont val="Arial"/>
        <family val="2"/>
      </rPr>
      <t xml:space="preserve"> </t>
    </r>
  </si>
  <si>
    <t xml:space="preserve">Психология здоровья </t>
  </si>
  <si>
    <t xml:space="preserve">Психологическая коррекция детей школьного возраста, испытывающих депривацию личностного развития </t>
  </si>
  <si>
    <t xml:space="preserve">Статистические методы в психологии </t>
  </si>
  <si>
    <t xml:space="preserve">Отрасли психологии, психологические практики и психологические службы </t>
  </si>
  <si>
    <t xml:space="preserve">Психология саморегуляции человека в экстремальной ситуации </t>
  </si>
  <si>
    <r>
      <t>Теория и методика экстремальной психологии и психологической помощи</t>
    </r>
    <r>
      <rPr>
        <b/>
        <i/>
        <sz val="9"/>
        <color indexed="10"/>
        <rFont val="Arial Cyr"/>
        <family val="0"/>
      </rPr>
      <t xml:space="preserve"> </t>
    </r>
  </si>
  <si>
    <r>
      <rPr>
        <sz val="9"/>
        <rFont val="Arial"/>
        <family val="2"/>
      </rPr>
      <t>Научные школы и теории в современной психологии</t>
    </r>
    <r>
      <rPr>
        <b/>
        <i/>
        <sz val="9"/>
        <color indexed="10"/>
        <rFont val="Arial"/>
        <family val="2"/>
      </rPr>
      <t xml:space="preserve"> </t>
    </r>
  </si>
  <si>
    <r>
      <rPr>
        <sz val="9"/>
        <rFont val="Arial"/>
        <family val="2"/>
      </rPr>
      <t>Информационные и коммуникационные технологии в деятельности психолога</t>
    </r>
    <r>
      <rPr>
        <b/>
        <i/>
        <sz val="9"/>
        <color indexed="10"/>
        <rFont val="Arial"/>
        <family val="2"/>
      </rPr>
      <t xml:space="preserve">  </t>
    </r>
  </si>
  <si>
    <t xml:space="preserve">Психологическая помощь детям и подросткам в экстремальных ситуациях </t>
  </si>
  <si>
    <t xml:space="preserve">Психология характера </t>
  </si>
  <si>
    <t>Психология общения и воздействия  на детей, пострадавших в экстремальных ситуациях</t>
  </si>
  <si>
    <t xml:space="preserve">Делинквентное, девиантное и аддиктивное поведение детей и подростков </t>
  </si>
  <si>
    <r>
      <t xml:space="preserve">Особенности психотерапевтической деятельности с детьми и подростками </t>
    </r>
    <r>
      <rPr>
        <b/>
        <i/>
        <sz val="9"/>
        <color indexed="10"/>
        <rFont val="Arial"/>
        <family val="2"/>
      </rPr>
      <t xml:space="preserve"> </t>
    </r>
  </si>
  <si>
    <t xml:space="preserve">Экспериментальная психология в условиях экстремальных видов деятельности </t>
  </si>
  <si>
    <r>
      <t>Психомоторные технологии адаптации и реабилитации детей и подростков</t>
    </r>
    <r>
      <rPr>
        <sz val="9"/>
        <color indexed="10"/>
        <rFont val="Arial Cyr"/>
        <family val="0"/>
      </rPr>
      <t xml:space="preserve"> </t>
    </r>
  </si>
  <si>
    <t xml:space="preserve">Нормативно-правовое регулирование в области защиты прав детей и подростков </t>
  </si>
  <si>
    <t xml:space="preserve">Профессионально-этические аспекты психологической деятельности с детьми и подростками, пострадавшими в экстремальных ситуациях </t>
  </si>
  <si>
    <t>Ю.М. Забродин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</si>
</sst>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18"/>
      <name val="Arial Cyr"/>
      <family val="2"/>
    </font>
    <font>
      <sz val="11"/>
      <name val="Arial Cyr"/>
      <family val="0"/>
    </font>
    <font>
      <sz val="14"/>
      <name val="Arial CYR"/>
      <family val="2"/>
    </font>
    <font>
      <b/>
      <i/>
      <sz val="8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13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i/>
      <strike/>
      <sz val="11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thin">
        <color indexed="8"/>
      </right>
      <top style="thin"/>
      <bottom style="hair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/>
      <bottom/>
    </border>
    <border>
      <left style="medium"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/>
      <top style="medium"/>
      <bottom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0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9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15" fillId="0" borderId="17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 shrinkToFit="1"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 shrinkToFit="1"/>
    </xf>
    <xf numFmtId="1" fontId="9" fillId="0" borderId="26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3" fillId="0" borderId="0" xfId="0" applyFont="1" applyAlignment="1">
      <alignment/>
    </xf>
    <xf numFmtId="1" fontId="23" fillId="0" borderId="2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0" fillId="0" borderId="16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65" fontId="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/>
    </xf>
    <xf numFmtId="1" fontId="20" fillId="0" borderId="16" xfId="0" applyNumberFormat="1" applyFont="1" applyBorder="1" applyAlignment="1">
      <alignment horizontal="center" vertical="center"/>
    </xf>
    <xf numFmtId="0" fontId="23" fillId="34" borderId="31" xfId="0" applyFont="1" applyFill="1" applyBorder="1" applyAlignment="1">
      <alignment vertical="center" wrapText="1"/>
    </xf>
    <xf numFmtId="0" fontId="23" fillId="34" borderId="32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20" fillId="35" borderId="33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left" vertical="center"/>
    </xf>
    <xf numFmtId="1" fontId="23" fillId="34" borderId="2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horizontal="right" vertical="center" wrapText="1"/>
    </xf>
    <xf numFmtId="1" fontId="23" fillId="34" borderId="2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1" fontId="91" fillId="0" borderId="0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left" vertical="center" wrapText="1"/>
    </xf>
    <xf numFmtId="1" fontId="23" fillId="36" borderId="39" xfId="0" applyNumberFormat="1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vertical="center" wrapText="1"/>
    </xf>
    <xf numFmtId="1" fontId="23" fillId="36" borderId="40" xfId="0" applyNumberFormat="1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3" fillId="36" borderId="33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vertical="center"/>
    </xf>
    <xf numFmtId="1" fontId="23" fillId="36" borderId="40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vertical="center"/>
    </xf>
    <xf numFmtId="0" fontId="23" fillId="36" borderId="14" xfId="0" applyFont="1" applyFill="1" applyBorder="1" applyAlignment="1">
      <alignment vertical="center" wrapText="1"/>
    </xf>
    <xf numFmtId="1" fontId="23" fillId="36" borderId="41" xfId="0" applyNumberFormat="1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left" vertical="center" wrapText="1"/>
    </xf>
    <xf numFmtId="1" fontId="23" fillId="34" borderId="43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 wrapText="1"/>
    </xf>
    <xf numFmtId="1" fontId="23" fillId="34" borderId="40" xfId="0" applyNumberFormat="1" applyFont="1" applyFill="1" applyBorder="1" applyAlignment="1">
      <alignment horizontal="center" vertical="center"/>
    </xf>
    <xf numFmtId="1" fontId="23" fillId="34" borderId="40" xfId="0" applyNumberFormat="1" applyFont="1" applyFill="1" applyBorder="1" applyAlignment="1">
      <alignment horizontal="right" vertical="center"/>
    </xf>
    <xf numFmtId="1" fontId="23" fillId="34" borderId="30" xfId="0" applyNumberFormat="1" applyFont="1" applyFill="1" applyBorder="1" applyAlignment="1">
      <alignment horizontal="center" vertical="center"/>
    </xf>
    <xf numFmtId="1" fontId="23" fillId="34" borderId="11" xfId="0" applyNumberFormat="1" applyFont="1" applyFill="1" applyBorder="1" applyAlignment="1">
      <alignment horizontal="center" vertical="center"/>
    </xf>
    <xf numFmtId="1" fontId="23" fillId="34" borderId="16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vertical="center"/>
    </xf>
    <xf numFmtId="0" fontId="23" fillId="34" borderId="46" xfId="0" applyFont="1" applyFill="1" applyBorder="1" applyAlignment="1">
      <alignment vertical="center" wrapText="1"/>
    </xf>
    <xf numFmtId="0" fontId="23" fillId="34" borderId="40" xfId="0" applyFont="1" applyFill="1" applyBorder="1" applyAlignment="1">
      <alignment horizontal="center" vertical="center"/>
    </xf>
    <xf numFmtId="0" fontId="23" fillId="34" borderId="47" xfId="0" applyFont="1" applyFill="1" applyBorder="1" applyAlignment="1">
      <alignment horizontal="center" vertical="center"/>
    </xf>
    <xf numFmtId="0" fontId="23" fillId="34" borderId="48" xfId="0" applyFont="1" applyFill="1" applyBorder="1" applyAlignment="1">
      <alignment horizontal="center" vertical="center"/>
    </xf>
    <xf numFmtId="0" fontId="23" fillId="34" borderId="46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36" xfId="0" applyFont="1" applyFill="1" applyBorder="1" applyAlignment="1">
      <alignment vertical="center" wrapText="1"/>
    </xf>
    <xf numFmtId="1" fontId="23" fillId="34" borderId="49" xfId="0" applyNumberFormat="1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1" fontId="9" fillId="0" borderId="30" xfId="0" applyNumberFormat="1" applyFont="1" applyBorder="1" applyAlignment="1">
      <alignment horizontal="center" vertical="center" textRotation="90" wrapText="1" shrinkToFit="1"/>
    </xf>
    <xf numFmtId="0" fontId="20" fillId="0" borderId="50" xfId="0" applyFont="1" applyBorder="1" applyAlignment="1">
      <alignment horizontal="center" vertical="center" wrapText="1" shrinkToFit="1"/>
    </xf>
    <xf numFmtId="1" fontId="23" fillId="34" borderId="51" xfId="0" applyNumberFormat="1" applyFont="1" applyFill="1" applyBorder="1" applyAlignment="1">
      <alignment horizontal="center" vertical="center"/>
    </xf>
    <xf numFmtId="1" fontId="23" fillId="36" borderId="52" xfId="0" applyNumberFormat="1" applyFont="1" applyFill="1" applyBorder="1" applyAlignment="1">
      <alignment horizontal="center" vertical="center"/>
    </xf>
    <xf numFmtId="1" fontId="23" fillId="36" borderId="30" xfId="0" applyNumberFormat="1" applyFont="1" applyFill="1" applyBorder="1" applyAlignment="1">
      <alignment horizontal="center" vertical="center" wrapText="1"/>
    </xf>
    <xf numFmtId="1" fontId="20" fillId="36" borderId="30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/>
    </xf>
    <xf numFmtId="1" fontId="23" fillId="36" borderId="30" xfId="0" applyNumberFormat="1" applyFont="1" applyFill="1" applyBorder="1" applyAlignment="1">
      <alignment horizontal="center" vertical="center"/>
    </xf>
    <xf numFmtId="1" fontId="20" fillId="36" borderId="53" xfId="0" applyNumberFormat="1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textRotation="90" wrapText="1" shrinkToFit="1"/>
    </xf>
    <xf numFmtId="1" fontId="9" fillId="0" borderId="54" xfId="0" applyNumberFormat="1" applyFont="1" applyBorder="1" applyAlignment="1">
      <alignment horizontal="center" vertical="center" wrapText="1" shrinkToFit="1"/>
    </xf>
    <xf numFmtId="1" fontId="23" fillId="34" borderId="55" xfId="0" applyNumberFormat="1" applyFont="1" applyFill="1" applyBorder="1" applyAlignment="1">
      <alignment horizontal="center" vertical="center"/>
    </xf>
    <xf numFmtId="1" fontId="23" fillId="36" borderId="56" xfId="0" applyNumberFormat="1" applyFont="1" applyFill="1" applyBorder="1" applyAlignment="1">
      <alignment horizontal="center" vertical="center"/>
    </xf>
    <xf numFmtId="1" fontId="23" fillId="36" borderId="16" xfId="0" applyNumberFormat="1" applyFont="1" applyFill="1" applyBorder="1" applyAlignment="1">
      <alignment horizontal="center" vertical="center" wrapText="1"/>
    </xf>
    <xf numFmtId="1" fontId="20" fillId="36" borderId="16" xfId="0" applyNumberFormat="1" applyFont="1" applyFill="1" applyBorder="1" applyAlignment="1">
      <alignment horizontal="center" vertical="center" wrapText="1"/>
    </xf>
    <xf numFmtId="1" fontId="23" fillId="36" borderId="16" xfId="0" applyNumberFormat="1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" fontId="23" fillId="36" borderId="57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 shrinkToFit="1"/>
    </xf>
    <xf numFmtId="0" fontId="20" fillId="0" borderId="40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34" borderId="40" xfId="0" applyFont="1" applyFill="1" applyBorder="1" applyAlignment="1">
      <alignment horizontal="center" vertical="center" wrapText="1"/>
    </xf>
    <xf numFmtId="0" fontId="23" fillId="34" borderId="58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1" fontId="23" fillId="36" borderId="59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 shrinkToFit="1"/>
    </xf>
    <xf numFmtId="0" fontId="9" fillId="34" borderId="61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3" fillId="36" borderId="60" xfId="0" applyFont="1" applyFill="1" applyBorder="1" applyAlignment="1">
      <alignment horizontal="center" vertical="center" wrapText="1"/>
    </xf>
    <xf numFmtId="0" fontId="20" fillId="36" borderId="60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23" fillId="36" borderId="60" xfId="0" applyFont="1" applyFill="1" applyBorder="1" applyAlignment="1">
      <alignment horizontal="center" vertical="center"/>
    </xf>
    <xf numFmtId="0" fontId="20" fillId="36" borderId="62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/>
    </xf>
    <xf numFmtId="0" fontId="23" fillId="34" borderId="59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1" fontId="23" fillId="0" borderId="63" xfId="0" applyNumberFormat="1" applyFont="1" applyBorder="1" applyAlignment="1">
      <alignment horizontal="center" vertical="center" wrapText="1"/>
    </xf>
    <xf numFmtId="1" fontId="23" fillId="0" borderId="6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0" fillId="0" borderId="69" xfId="0" applyFill="1" applyBorder="1" applyAlignment="1">
      <alignment horizontal="center"/>
    </xf>
    <xf numFmtId="1" fontId="38" fillId="0" borderId="30" xfId="0" applyNumberFormat="1" applyFont="1" applyBorder="1" applyAlignment="1">
      <alignment horizontal="center" vertical="center"/>
    </xf>
    <xf numFmtId="0" fontId="23" fillId="0" borderId="70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vertical="center"/>
    </xf>
    <xf numFmtId="0" fontId="31" fillId="37" borderId="46" xfId="0" applyFont="1" applyFill="1" applyBorder="1" applyAlignment="1">
      <alignment horizontal="left" vertical="top" wrapText="1"/>
    </xf>
    <xf numFmtId="0" fontId="31" fillId="37" borderId="46" xfId="0" applyFont="1" applyFill="1" applyBorder="1" applyAlignment="1">
      <alignment wrapText="1"/>
    </xf>
    <xf numFmtId="0" fontId="32" fillId="37" borderId="16" xfId="0" applyFont="1" applyFill="1" applyBorder="1" applyAlignment="1">
      <alignment vertical="top" wrapText="1"/>
    </xf>
    <xf numFmtId="0" fontId="31" fillId="37" borderId="73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165" fontId="20" fillId="0" borderId="30" xfId="0" applyNumberFormat="1" applyFont="1" applyBorder="1" applyAlignment="1">
      <alignment horizontal="center" vertical="center"/>
    </xf>
    <xf numFmtId="1" fontId="32" fillId="0" borderId="30" xfId="0" applyNumberFormat="1" applyFont="1" applyBorder="1" applyAlignment="1">
      <alignment horizontal="center" vertical="center"/>
    </xf>
    <xf numFmtId="0" fontId="27" fillId="34" borderId="0" xfId="0" applyFont="1" applyFill="1" applyBorder="1" applyAlignment="1">
      <alignment vertical="center"/>
    </xf>
    <xf numFmtId="1" fontId="9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0" fillId="39" borderId="11" xfId="0" applyFill="1" applyBorder="1" applyAlignment="1">
      <alignment horizontal="center"/>
    </xf>
    <xf numFmtId="0" fontId="4" fillId="39" borderId="74" xfId="0" applyNumberFormat="1" applyFont="1" applyFill="1" applyBorder="1" applyAlignment="1">
      <alignment horizontal="center" vertical="center" textRotation="90" wrapText="1"/>
    </xf>
    <xf numFmtId="0" fontId="0" fillId="39" borderId="75" xfId="0" applyNumberFormat="1" applyFont="1" applyFill="1" applyBorder="1" applyAlignment="1">
      <alignment horizontal="right"/>
    </xf>
    <xf numFmtId="0" fontId="4" fillId="19" borderId="17" xfId="0" applyNumberFormat="1" applyFont="1" applyFill="1" applyBorder="1" applyAlignment="1">
      <alignment horizontal="center" vertical="center" textRotation="90" wrapText="1"/>
    </xf>
    <xf numFmtId="0" fontId="0" fillId="19" borderId="76" xfId="0" applyNumberFormat="1" applyFont="1" applyFill="1" applyBorder="1" applyAlignment="1">
      <alignment horizontal="right"/>
    </xf>
    <xf numFmtId="0" fontId="4" fillId="38" borderId="77" xfId="0" applyNumberFormat="1" applyFont="1" applyFill="1" applyBorder="1" applyAlignment="1">
      <alignment horizontal="center" vertical="center" textRotation="90" wrapText="1"/>
    </xf>
    <xf numFmtId="0" fontId="0" fillId="38" borderId="76" xfId="0" applyNumberFormat="1" applyFont="1" applyFill="1" applyBorder="1" applyAlignment="1">
      <alignment horizontal="right"/>
    </xf>
    <xf numFmtId="0" fontId="4" fillId="37" borderId="74" xfId="0" applyNumberFormat="1" applyFont="1" applyFill="1" applyBorder="1" applyAlignment="1">
      <alignment horizontal="center" vertical="center" textRotation="90" wrapText="1"/>
    </xf>
    <xf numFmtId="0" fontId="0" fillId="37" borderId="76" xfId="0" applyNumberFormat="1" applyFont="1" applyFill="1" applyBorder="1" applyAlignment="1">
      <alignment horizontal="right"/>
    </xf>
    <xf numFmtId="0" fontId="4" fillId="3" borderId="17" xfId="0" applyNumberFormat="1" applyFont="1" applyFill="1" applyBorder="1" applyAlignment="1">
      <alignment horizontal="center" vertical="center" textRotation="90" wrapText="1"/>
    </xf>
    <xf numFmtId="0" fontId="0" fillId="3" borderId="18" xfId="0" applyNumberFormat="1" applyFont="1" applyFill="1" applyBorder="1" applyAlignment="1">
      <alignment horizontal="right"/>
    </xf>
    <xf numFmtId="1" fontId="20" fillId="37" borderId="40" xfId="0" applyNumberFormat="1" applyFont="1" applyFill="1" applyBorder="1" applyAlignment="1">
      <alignment horizontal="center" vertical="center"/>
    </xf>
    <xf numFmtId="1" fontId="20" fillId="37" borderId="30" xfId="0" applyNumberFormat="1" applyFont="1" applyFill="1" applyBorder="1" applyAlignment="1">
      <alignment horizontal="center" vertical="center"/>
    </xf>
    <xf numFmtId="1" fontId="20" fillId="37" borderId="16" xfId="0" applyNumberFormat="1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 wrapText="1"/>
    </xf>
    <xf numFmtId="0" fontId="20" fillId="37" borderId="40" xfId="0" applyFont="1" applyFill="1" applyBorder="1" applyAlignment="1">
      <alignment horizontal="center" vertical="center"/>
    </xf>
    <xf numFmtId="0" fontId="20" fillId="37" borderId="30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3" fillId="0" borderId="78" xfId="0" applyFont="1" applyBorder="1" applyAlignment="1">
      <alignment vertical="center"/>
    </xf>
    <xf numFmtId="0" fontId="32" fillId="16" borderId="16" xfId="0" applyFont="1" applyFill="1" applyBorder="1" applyAlignment="1">
      <alignment vertical="top" wrapText="1"/>
    </xf>
    <xf numFmtId="0" fontId="31" fillId="16" borderId="73" xfId="0" applyFont="1" applyFill="1" applyBorder="1" applyAlignment="1">
      <alignment horizontal="left" vertical="top" wrapText="1"/>
    </xf>
    <xf numFmtId="0" fontId="31" fillId="16" borderId="0" xfId="0" applyFont="1" applyFill="1" applyBorder="1" applyAlignment="1">
      <alignment horizontal="left" vertical="top" wrapText="1"/>
    </xf>
    <xf numFmtId="0" fontId="31" fillId="16" borderId="46" xfId="0" applyFont="1" applyFill="1" applyBorder="1" applyAlignment="1">
      <alignment wrapText="1"/>
    </xf>
    <xf numFmtId="0" fontId="20" fillId="6" borderId="16" xfId="0" applyFont="1" applyFill="1" applyBorder="1" applyAlignment="1">
      <alignment horizontal="left" vertical="top" wrapText="1"/>
    </xf>
    <xf numFmtId="1" fontId="20" fillId="6" borderId="40" xfId="0" applyNumberFormat="1" applyFont="1" applyFill="1" applyBorder="1" applyAlignment="1">
      <alignment horizontal="center" vertical="center"/>
    </xf>
    <xf numFmtId="1" fontId="20" fillId="6" borderId="30" xfId="0" applyNumberFormat="1" applyFont="1" applyFill="1" applyBorder="1" applyAlignment="1">
      <alignment horizontal="center" vertical="center"/>
    </xf>
    <xf numFmtId="1" fontId="20" fillId="6" borderId="16" xfId="0" applyNumberFormat="1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31" fillId="6" borderId="79" xfId="0" applyFont="1" applyFill="1" applyBorder="1" applyAlignment="1">
      <alignment horizontal="left" vertical="top" wrapText="1"/>
    </xf>
    <xf numFmtId="0" fontId="20" fillId="6" borderId="47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81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left" vertical="top" wrapText="1"/>
    </xf>
    <xf numFmtId="1" fontId="20" fillId="6" borderId="82" xfId="0" applyNumberFormat="1" applyFont="1" applyFill="1" applyBorder="1" applyAlignment="1">
      <alignment horizontal="center" vertical="center"/>
    </xf>
    <xf numFmtId="1" fontId="20" fillId="6" borderId="83" xfId="0" applyNumberFormat="1" applyFont="1" applyFill="1" applyBorder="1" applyAlignment="1">
      <alignment horizontal="center" vertical="center"/>
    </xf>
    <xf numFmtId="1" fontId="20" fillId="6" borderId="84" xfId="0" applyNumberFormat="1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 wrapText="1"/>
    </xf>
    <xf numFmtId="0" fontId="20" fillId="6" borderId="82" xfId="0" applyFont="1" applyFill="1" applyBorder="1" applyAlignment="1">
      <alignment horizontal="center" vertical="center"/>
    </xf>
    <xf numFmtId="0" fontId="20" fillId="6" borderId="85" xfId="0" applyFont="1" applyFill="1" applyBorder="1" applyAlignment="1">
      <alignment horizontal="center" vertical="center"/>
    </xf>
    <xf numFmtId="0" fontId="20" fillId="6" borderId="86" xfId="0" applyFont="1" applyFill="1" applyBorder="1" applyAlignment="1">
      <alignment horizontal="center" vertical="center" wrapText="1"/>
    </xf>
    <xf numFmtId="0" fontId="20" fillId="6" borderId="87" xfId="0" applyFont="1" applyFill="1" applyBorder="1" applyAlignment="1">
      <alignment horizontal="center" vertical="center" wrapText="1"/>
    </xf>
    <xf numFmtId="0" fontId="20" fillId="6" borderId="88" xfId="0" applyFont="1" applyFill="1" applyBorder="1" applyAlignment="1">
      <alignment horizontal="center" vertical="center"/>
    </xf>
    <xf numFmtId="0" fontId="20" fillId="6" borderId="86" xfId="0" applyFont="1" applyFill="1" applyBorder="1" applyAlignment="1">
      <alignment horizontal="center" vertical="center"/>
    </xf>
    <xf numFmtId="0" fontId="20" fillId="6" borderId="89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left" vertical="top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wrapText="1"/>
    </xf>
    <xf numFmtId="0" fontId="31" fillId="6" borderId="46" xfId="0" applyFont="1" applyFill="1" applyBorder="1" applyAlignment="1">
      <alignment vertical="top" wrapText="1"/>
    </xf>
    <xf numFmtId="0" fontId="31" fillId="6" borderId="46" xfId="0" applyFont="1" applyFill="1" applyBorder="1" applyAlignment="1">
      <alignment wrapText="1"/>
    </xf>
    <xf numFmtId="0" fontId="32" fillId="6" borderId="16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90" xfId="0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0" fontId="45" fillId="0" borderId="34" xfId="0" applyFont="1" applyBorder="1" applyAlignment="1">
      <alignment wrapText="1"/>
    </xf>
    <xf numFmtId="0" fontId="45" fillId="0" borderId="34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90" xfId="0" applyFont="1" applyBorder="1" applyAlignment="1">
      <alignment vertical="center" wrapText="1"/>
    </xf>
    <xf numFmtId="0" fontId="45" fillId="0" borderId="53" xfId="0" applyFont="1" applyBorder="1" applyAlignment="1">
      <alignment vertical="center" wrapText="1"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45" fillId="0" borderId="91" xfId="0" applyFont="1" applyBorder="1" applyAlignment="1">
      <alignment vertical="center"/>
    </xf>
    <xf numFmtId="0" fontId="42" fillId="0" borderId="35" xfId="0" applyFont="1" applyBorder="1" applyAlignment="1">
      <alignment wrapText="1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 wrapText="1"/>
    </xf>
    <xf numFmtId="0" fontId="45" fillId="0" borderId="49" xfId="0" applyFont="1" applyBorder="1" applyAlignment="1">
      <alignment vertical="center" wrapText="1"/>
    </xf>
    <xf numFmtId="0" fontId="45" fillId="0" borderId="91" xfId="0" applyFont="1" applyBorder="1" applyAlignment="1">
      <alignment vertical="center" wrapText="1"/>
    </xf>
    <xf numFmtId="0" fontId="42" fillId="0" borderId="92" xfId="0" applyFont="1" applyBorder="1" applyAlignment="1">
      <alignment horizontal="center"/>
    </xf>
    <xf numFmtId="0" fontId="42" fillId="40" borderId="93" xfId="0" applyFont="1" applyFill="1" applyBorder="1" applyAlignment="1">
      <alignment horizontal="center"/>
    </xf>
    <xf numFmtId="0" fontId="42" fillId="0" borderId="93" xfId="0" applyFont="1" applyBorder="1" applyAlignment="1">
      <alignment vertical="justify"/>
    </xf>
    <xf numFmtId="0" fontId="42" fillId="0" borderId="94" xfId="0" applyFont="1" applyBorder="1" applyAlignment="1">
      <alignment vertical="center"/>
    </xf>
    <xf numFmtId="0" fontId="42" fillId="0" borderId="95" xfId="0" applyFont="1" applyBorder="1" applyAlignment="1">
      <alignment vertical="center"/>
    </xf>
    <xf numFmtId="0" fontId="42" fillId="40" borderId="93" xfId="0" applyFont="1" applyFill="1" applyBorder="1" applyAlignment="1">
      <alignment horizontal="center" vertical="center"/>
    </xf>
    <xf numFmtId="0" fontId="42" fillId="0" borderId="96" xfId="0" applyFont="1" applyBorder="1" applyAlignment="1">
      <alignment vertical="center"/>
    </xf>
    <xf numFmtId="0" fontId="42" fillId="0" borderId="97" xfId="0" applyFont="1" applyBorder="1" applyAlignment="1">
      <alignment vertical="center"/>
    </xf>
    <xf numFmtId="0" fontId="42" fillId="0" borderId="93" xfId="0" applyFont="1" applyFill="1" applyBorder="1" applyAlignment="1">
      <alignment horizontal="center" vertical="center"/>
    </xf>
    <xf numFmtId="0" fontId="42" fillId="0" borderId="98" xfId="0" applyFont="1" applyBorder="1" applyAlignment="1">
      <alignment/>
    </xf>
    <xf numFmtId="0" fontId="42" fillId="0" borderId="99" xfId="0" applyFont="1" applyBorder="1" applyAlignment="1">
      <alignment horizontal="center" vertical="center"/>
    </xf>
    <xf numFmtId="0" fontId="42" fillId="0" borderId="100" xfId="0" applyFont="1" applyBorder="1" applyAlignment="1">
      <alignment horizontal="left" vertical="center"/>
    </xf>
    <xf numFmtId="0" fontId="42" fillId="0" borderId="10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5" fillId="0" borderId="34" xfId="0" applyFont="1" applyBorder="1" applyAlignment="1">
      <alignment horizontal="center" vertical="center"/>
    </xf>
    <xf numFmtId="0" fontId="42" fillId="40" borderId="102" xfId="0" applyFont="1" applyFill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04" xfId="0" applyFont="1" applyBorder="1" applyAlignment="1">
      <alignment horizontal="center"/>
    </xf>
    <xf numFmtId="0" fontId="46" fillId="0" borderId="78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0" fontId="46" fillId="0" borderId="106" xfId="0" applyFont="1" applyBorder="1" applyAlignment="1">
      <alignment horizontal="center"/>
    </xf>
    <xf numFmtId="0" fontId="46" fillId="0" borderId="107" xfId="0" applyFont="1" applyBorder="1" applyAlignment="1">
      <alignment horizontal="center"/>
    </xf>
    <xf numFmtId="0" fontId="46" fillId="0" borderId="108" xfId="0" applyFont="1" applyBorder="1" applyAlignment="1">
      <alignment horizontal="center"/>
    </xf>
    <xf numFmtId="0" fontId="46" fillId="0" borderId="109" xfId="0" applyFont="1" applyBorder="1" applyAlignment="1">
      <alignment horizontal="center"/>
    </xf>
    <xf numFmtId="0" fontId="46" fillId="0" borderId="108" xfId="0" applyFont="1" applyFill="1" applyBorder="1" applyAlignment="1">
      <alignment horizontal="center"/>
    </xf>
    <xf numFmtId="0" fontId="42" fillId="0" borderId="110" xfId="0" applyFont="1" applyFill="1" applyBorder="1" applyAlignment="1">
      <alignment horizontal="center" vertical="center"/>
    </xf>
    <xf numFmtId="0" fontId="42" fillId="0" borderId="111" xfId="52" applyFont="1" applyFill="1" applyBorder="1" applyAlignment="1">
      <alignment horizontal="left" vertical="justify"/>
      <protection/>
    </xf>
    <xf numFmtId="0" fontId="42" fillId="40" borderId="112" xfId="0" applyFont="1" applyFill="1" applyBorder="1" applyAlignment="1">
      <alignment horizontal="center" vertical="center"/>
    </xf>
    <xf numFmtId="0" fontId="42" fillId="40" borderId="113" xfId="0" applyFont="1" applyFill="1" applyBorder="1" applyAlignment="1">
      <alignment horizontal="center" vertical="center"/>
    </xf>
    <xf numFmtId="0" fontId="42" fillId="40" borderId="114" xfId="0" applyFont="1" applyFill="1" applyBorder="1" applyAlignment="1">
      <alignment horizontal="center" vertical="center"/>
    </xf>
    <xf numFmtId="0" fontId="42" fillId="40" borderId="60" xfId="0" applyFont="1" applyFill="1" applyBorder="1" applyAlignment="1">
      <alignment horizontal="center" vertical="center"/>
    </xf>
    <xf numFmtId="0" fontId="42" fillId="40" borderId="11" xfId="0" applyFont="1" applyFill="1" applyBorder="1" applyAlignment="1">
      <alignment horizontal="center" vertical="center"/>
    </xf>
    <xf numFmtId="0" fontId="42" fillId="40" borderId="23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59" xfId="52" applyNumberFormat="1" applyFont="1" applyFill="1" applyBorder="1" applyAlignment="1">
      <alignment horizontal="left" vertical="justify" wrapText="1"/>
      <protection/>
    </xf>
    <xf numFmtId="0" fontId="42" fillId="0" borderId="59" xfId="0" applyFont="1" applyFill="1" applyBorder="1" applyAlignment="1">
      <alignment horizontal="left" vertical="justify"/>
    </xf>
    <xf numFmtId="0" fontId="42" fillId="0" borderId="115" xfId="52" applyFont="1" applyFill="1" applyBorder="1" applyAlignment="1">
      <alignment horizontal="left" vertical="justify" wrapText="1"/>
      <protection/>
    </xf>
    <xf numFmtId="0" fontId="42" fillId="0" borderId="59" xfId="52" applyFont="1" applyFill="1" applyBorder="1" applyAlignment="1">
      <alignment horizontal="left" vertical="justify" wrapText="1"/>
      <protection/>
    </xf>
    <xf numFmtId="1" fontId="42" fillId="0" borderId="11" xfId="52" applyNumberFormat="1" applyFont="1" applyFill="1" applyBorder="1" applyAlignment="1">
      <alignment horizontal="center" vertical="center"/>
      <protection/>
    </xf>
    <xf numFmtId="1" fontId="42" fillId="0" borderId="11" xfId="52" applyNumberFormat="1" applyFont="1" applyBorder="1" applyAlignment="1">
      <alignment horizontal="center" vertical="center"/>
      <protection/>
    </xf>
    <xf numFmtId="0" fontId="42" fillId="0" borderId="59" xfId="52" applyFont="1" applyFill="1" applyBorder="1" applyAlignment="1">
      <alignment horizontal="left" vertical="justify"/>
      <protection/>
    </xf>
    <xf numFmtId="1" fontId="42" fillId="0" borderId="60" xfId="52" applyNumberFormat="1" applyFont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/>
    </xf>
    <xf numFmtId="0" fontId="42" fillId="40" borderId="116" xfId="0" applyFont="1" applyFill="1" applyBorder="1" applyAlignment="1">
      <alignment horizontal="center" vertical="center"/>
    </xf>
    <xf numFmtId="0" fontId="42" fillId="40" borderId="35" xfId="0" applyFont="1" applyFill="1" applyBorder="1" applyAlignment="1">
      <alignment horizontal="center" vertical="center"/>
    </xf>
    <xf numFmtId="0" fontId="42" fillId="40" borderId="117" xfId="0" applyFont="1" applyFill="1" applyBorder="1" applyAlignment="1">
      <alignment horizontal="center" vertical="center"/>
    </xf>
    <xf numFmtId="0" fontId="42" fillId="40" borderId="60" xfId="0" applyFont="1" applyFill="1" applyBorder="1" applyAlignment="1">
      <alignment vertical="center"/>
    </xf>
    <xf numFmtId="0" fontId="42" fillId="40" borderId="11" xfId="0" applyFont="1" applyFill="1" applyBorder="1" applyAlignment="1">
      <alignment vertical="center"/>
    </xf>
    <xf numFmtId="0" fontId="42" fillId="40" borderId="23" xfId="0" applyFont="1" applyFill="1" applyBorder="1" applyAlignment="1">
      <alignment vertical="center"/>
    </xf>
    <xf numFmtId="0" fontId="42" fillId="40" borderId="116" xfId="0" applyFont="1" applyFill="1" applyBorder="1" applyAlignment="1">
      <alignment vertical="center"/>
    </xf>
    <xf numFmtId="0" fontId="42" fillId="40" borderId="35" xfId="0" applyFont="1" applyFill="1" applyBorder="1" applyAlignment="1">
      <alignment vertical="center"/>
    </xf>
    <xf numFmtId="0" fontId="42" fillId="40" borderId="117" xfId="0" applyFont="1" applyFill="1" applyBorder="1" applyAlignment="1">
      <alignment vertical="center"/>
    </xf>
    <xf numFmtId="0" fontId="45" fillId="40" borderId="63" xfId="0" applyFont="1" applyFill="1" applyBorder="1" applyAlignment="1">
      <alignment horizontal="center" vertical="center"/>
    </xf>
    <xf numFmtId="0" fontId="45" fillId="40" borderId="118" xfId="0" applyFont="1" applyFill="1" applyBorder="1" applyAlignment="1">
      <alignment horizontal="center" vertical="center"/>
    </xf>
    <xf numFmtId="0" fontId="45" fillId="40" borderId="119" xfId="0" applyFont="1" applyFill="1" applyBorder="1" applyAlignment="1">
      <alignment horizontal="center" vertical="center"/>
    </xf>
    <xf numFmtId="0" fontId="45" fillId="0" borderId="118" xfId="0" applyFont="1" applyFill="1" applyBorder="1" applyAlignment="1">
      <alignment horizontal="center" vertical="center"/>
    </xf>
    <xf numFmtId="0" fontId="44" fillId="0" borderId="120" xfId="0" applyFont="1" applyFill="1" applyBorder="1" applyAlignment="1">
      <alignment horizontal="center"/>
    </xf>
    <xf numFmtId="0" fontId="45" fillId="0" borderId="68" xfId="0" applyFont="1" applyFill="1" applyBorder="1" applyAlignment="1">
      <alignment horizontal="left" vertical="justify"/>
    </xf>
    <xf numFmtId="0" fontId="45" fillId="40" borderId="121" xfId="0" applyFont="1" applyFill="1" applyBorder="1" applyAlignment="1">
      <alignment horizontal="center" vertical="center"/>
    </xf>
    <xf numFmtId="0" fontId="45" fillId="40" borderId="122" xfId="0" applyFont="1" applyFill="1" applyBorder="1" applyAlignment="1">
      <alignment horizontal="center" vertical="center"/>
    </xf>
    <xf numFmtId="0" fontId="45" fillId="40" borderId="123" xfId="0" applyFont="1" applyFill="1" applyBorder="1" applyAlignment="1">
      <alignment horizontal="center" vertical="center"/>
    </xf>
    <xf numFmtId="0" fontId="45" fillId="0" borderId="122" xfId="0" applyFont="1" applyFill="1" applyBorder="1" applyAlignment="1">
      <alignment horizontal="center" vertical="center"/>
    </xf>
    <xf numFmtId="0" fontId="42" fillId="0" borderId="124" xfId="0" applyFont="1" applyFill="1" applyBorder="1" applyAlignment="1">
      <alignment horizontal="left" vertical="justify"/>
    </xf>
    <xf numFmtId="0" fontId="45" fillId="0" borderId="112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left" vertical="justify"/>
    </xf>
    <xf numFmtId="0" fontId="45" fillId="0" borderId="62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6" fillId="0" borderId="63" xfId="0" applyFont="1" applyFill="1" applyBorder="1" applyAlignment="1">
      <alignment/>
    </xf>
    <xf numFmtId="0" fontId="42" fillId="0" borderId="125" xfId="0" applyFont="1" applyFill="1" applyBorder="1" applyAlignment="1">
      <alignment vertical="justify"/>
    </xf>
    <xf numFmtId="0" fontId="42" fillId="1" borderId="63" xfId="0" applyFont="1" applyFill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1" borderId="125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justify"/>
    </xf>
    <xf numFmtId="0" fontId="42" fillId="0" borderId="0" xfId="0" applyFont="1" applyBorder="1" applyAlignment="1">
      <alignment vertical="justify"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59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42" fillId="0" borderId="126" xfId="0" applyFont="1" applyFill="1" applyBorder="1" applyAlignment="1">
      <alignment vertical="center"/>
    </xf>
    <xf numFmtId="0" fontId="42" fillId="0" borderId="127" xfId="0" applyFont="1" applyFill="1" applyBorder="1" applyAlignment="1">
      <alignment vertical="center"/>
    </xf>
    <xf numFmtId="0" fontId="42" fillId="0" borderId="128" xfId="0" applyFont="1" applyFill="1" applyBorder="1" applyAlignment="1">
      <alignment vertical="center"/>
    </xf>
    <xf numFmtId="0" fontId="42" fillId="40" borderId="129" xfId="0" applyFont="1" applyFill="1" applyBorder="1" applyAlignment="1">
      <alignment vertical="center"/>
    </xf>
    <xf numFmtId="0" fontId="42" fillId="0" borderId="94" xfId="0" applyFont="1" applyFill="1" applyBorder="1" applyAlignment="1">
      <alignment vertical="center"/>
    </xf>
    <xf numFmtId="0" fontId="42" fillId="0" borderId="130" xfId="0" applyFont="1" applyFill="1" applyBorder="1" applyAlignment="1">
      <alignment vertical="center"/>
    </xf>
    <xf numFmtId="0" fontId="42" fillId="0" borderId="131" xfId="0" applyFont="1" applyFill="1" applyBorder="1" applyAlignment="1">
      <alignment vertical="center"/>
    </xf>
    <xf numFmtId="0" fontId="42" fillId="0" borderId="96" xfId="0" applyFont="1" applyFill="1" applyBorder="1" applyAlignment="1">
      <alignment vertical="center"/>
    </xf>
    <xf numFmtId="0" fontId="42" fillId="0" borderId="132" xfId="0" applyFont="1" applyFill="1" applyBorder="1" applyAlignment="1">
      <alignment vertical="center"/>
    </xf>
    <xf numFmtId="0" fontId="42" fillId="0" borderId="133" xfId="0" applyFont="1" applyFill="1" applyBorder="1" applyAlignment="1">
      <alignment vertical="center"/>
    </xf>
    <xf numFmtId="0" fontId="32" fillId="41" borderId="16" xfId="0" applyFont="1" applyFill="1" applyBorder="1" applyAlignment="1">
      <alignment vertical="top" wrapText="1"/>
    </xf>
    <xf numFmtId="0" fontId="20" fillId="41" borderId="40" xfId="0" applyFont="1" applyFill="1" applyBorder="1" applyAlignment="1">
      <alignment horizontal="center" vertical="center" wrapText="1"/>
    </xf>
    <xf numFmtId="0" fontId="20" fillId="41" borderId="30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41" borderId="16" xfId="0" applyFont="1" applyFill="1" applyBorder="1" applyAlignment="1">
      <alignment horizontal="center" vertical="center"/>
    </xf>
    <xf numFmtId="0" fontId="20" fillId="41" borderId="40" xfId="0" applyFont="1" applyFill="1" applyBorder="1" applyAlignment="1">
      <alignment horizontal="center" vertical="center"/>
    </xf>
    <xf numFmtId="0" fontId="20" fillId="41" borderId="60" xfId="0" applyFont="1" applyFill="1" applyBorder="1" applyAlignment="1">
      <alignment horizontal="center" vertical="center"/>
    </xf>
    <xf numFmtId="0" fontId="42" fillId="0" borderId="134" xfId="0" applyFont="1" applyBorder="1" applyAlignment="1">
      <alignment/>
    </xf>
    <xf numFmtId="0" fontId="42" fillId="0" borderId="13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3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textRotation="90" wrapText="1"/>
    </xf>
    <xf numFmtId="0" fontId="0" fillId="0" borderId="139" xfId="0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/>
    </xf>
    <xf numFmtId="0" fontId="23" fillId="0" borderId="1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14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9" fillId="0" borderId="104" xfId="0" applyNumberFormat="1" applyFont="1" applyBorder="1" applyAlignment="1">
      <alignment horizontal="center" vertical="center" textRotation="90" wrapText="1" shrinkToFit="1"/>
    </xf>
    <xf numFmtId="1" fontId="9" fillId="0" borderId="78" xfId="0" applyNumberFormat="1" applyFont="1" applyBorder="1" applyAlignment="1">
      <alignment horizontal="center" vertical="center" textRotation="90" wrapText="1" shrinkToFit="1"/>
    </xf>
    <xf numFmtId="1" fontId="9" fillId="0" borderId="26" xfId="0" applyNumberFormat="1" applyFont="1" applyBorder="1" applyAlignment="1">
      <alignment horizontal="center" vertical="center" textRotation="90" wrapText="1" shrinkToFit="1"/>
    </xf>
    <xf numFmtId="1" fontId="11" fillId="0" borderId="136" xfId="0" applyNumberFormat="1" applyFont="1" applyBorder="1" applyAlignment="1">
      <alignment horizontal="center" vertical="center" wrapText="1" shrinkToFit="1"/>
    </xf>
    <xf numFmtId="1" fontId="11" fillId="0" borderId="123" xfId="0" applyNumberFormat="1" applyFont="1" applyBorder="1" applyAlignment="1">
      <alignment horizontal="center" vertical="center" wrapText="1" shrinkToFit="1"/>
    </xf>
    <xf numFmtId="0" fontId="92" fillId="0" borderId="0" xfId="0" applyFont="1" applyBorder="1" applyAlignment="1">
      <alignment horizontal="center" vertical="center" wrapText="1" shrinkToFit="1"/>
    </xf>
    <xf numFmtId="0" fontId="92" fillId="0" borderId="49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42" fillId="0" borderId="90" xfId="0" applyFont="1" applyBorder="1" applyAlignment="1">
      <alignment horizontal="right"/>
    </xf>
    <xf numFmtId="0" fontId="42" fillId="0" borderId="93" xfId="0" applyFont="1" applyBorder="1" applyAlignment="1">
      <alignment vertical="justify"/>
    </xf>
    <xf numFmtId="0" fontId="47" fillId="0" borderId="101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/>
    </xf>
    <xf numFmtId="0" fontId="47" fillId="0" borderId="144" xfId="0" applyFont="1" applyFill="1" applyBorder="1" applyAlignment="1">
      <alignment horizontal="left" vertical="center" wrapText="1"/>
    </xf>
    <xf numFmtId="0" fontId="44" fillId="40" borderId="145" xfId="0" applyFont="1" applyFill="1" applyBorder="1" applyAlignment="1">
      <alignment horizontal="center" vertical="center"/>
    </xf>
    <xf numFmtId="0" fontId="44" fillId="40" borderId="146" xfId="0" applyFont="1" applyFill="1" applyBorder="1" applyAlignment="1">
      <alignment horizontal="center" vertical="center"/>
    </xf>
    <xf numFmtId="0" fontId="44" fillId="40" borderId="147" xfId="0" applyFont="1" applyFill="1" applyBorder="1" applyAlignment="1">
      <alignment horizontal="center" vertical="center"/>
    </xf>
    <xf numFmtId="0" fontId="42" fillId="0" borderId="96" xfId="0" applyFont="1" applyBorder="1" applyAlignment="1">
      <alignment horizontal="left" vertical="justify"/>
    </xf>
    <xf numFmtId="0" fontId="42" fillId="0" borderId="132" xfId="0" applyFont="1" applyBorder="1" applyAlignment="1">
      <alignment horizontal="left" vertical="justify"/>
    </xf>
    <xf numFmtId="0" fontId="42" fillId="0" borderId="96" xfId="0" applyFont="1" applyFill="1" applyBorder="1" applyAlignment="1">
      <alignment horizontal="left" vertical="center"/>
    </xf>
    <xf numFmtId="0" fontId="42" fillId="0" borderId="132" xfId="0" applyFont="1" applyFill="1" applyBorder="1" applyAlignment="1">
      <alignment horizontal="left" vertical="center"/>
    </xf>
    <xf numFmtId="0" fontId="42" fillId="0" borderId="133" xfId="0" applyFont="1" applyFill="1" applyBorder="1" applyAlignment="1">
      <alignment horizontal="left" vertical="center"/>
    </xf>
    <xf numFmtId="0" fontId="42" fillId="0" borderId="96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5" fillId="40" borderId="101" xfId="0" applyFont="1" applyFill="1" applyBorder="1" applyAlignment="1">
      <alignment horizontal="center" vertical="center"/>
    </xf>
    <xf numFmtId="0" fontId="45" fillId="40" borderId="29" xfId="0" applyFont="1" applyFill="1" applyBorder="1" applyAlignment="1">
      <alignment horizontal="center" vertical="center"/>
    </xf>
    <xf numFmtId="0" fontId="45" fillId="40" borderId="144" xfId="0" applyFont="1" applyFill="1" applyBorder="1" applyAlignment="1">
      <alignment horizontal="center" vertical="center"/>
    </xf>
    <xf numFmtId="0" fontId="42" fillId="0" borderId="96" xfId="0" applyFont="1" applyBorder="1" applyAlignment="1">
      <alignment horizontal="center" wrapText="1"/>
    </xf>
    <xf numFmtId="0" fontId="42" fillId="0" borderId="97" xfId="0" applyFont="1" applyBorder="1" applyAlignment="1">
      <alignment horizontal="center" wrapText="1"/>
    </xf>
    <xf numFmtId="0" fontId="42" fillId="0" borderId="93" xfId="0" applyFont="1" applyBorder="1" applyAlignment="1">
      <alignment horizontal="center" vertical="center"/>
    </xf>
    <xf numFmtId="0" fontId="42" fillId="0" borderId="14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wrapText="1"/>
    </xf>
    <xf numFmtId="0" fontId="42" fillId="0" borderId="98" xfId="0" applyFont="1" applyBorder="1" applyAlignment="1">
      <alignment horizontal="center"/>
    </xf>
    <xf numFmtId="0" fontId="42" fillId="0" borderId="13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53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5" fillId="0" borderId="91" xfId="0" applyFont="1" applyBorder="1" applyAlignment="1">
      <alignment horizontal="center" wrapText="1"/>
    </xf>
    <xf numFmtId="0" fontId="47" fillId="0" borderId="10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right"/>
    </xf>
    <xf numFmtId="0" fontId="45" fillId="0" borderId="11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/>
    </xf>
    <xf numFmtId="0" fontId="46" fillId="0" borderId="124" xfId="0" applyFont="1" applyBorder="1" applyAlignment="1">
      <alignment horizontal="center"/>
    </xf>
    <xf numFmtId="0" fontId="46" fillId="0" borderId="149" xfId="0" applyFont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4" fillId="0" borderId="119" xfId="0" applyFont="1" applyFill="1" applyBorder="1" applyAlignment="1">
      <alignment horizontal="center"/>
    </xf>
    <xf numFmtId="0" fontId="45" fillId="0" borderId="150" xfId="0" applyFont="1" applyBorder="1" applyAlignment="1">
      <alignment horizontal="center" vertical="center"/>
    </xf>
    <xf numFmtId="0" fontId="45" fillId="0" borderId="151" xfId="0" applyFont="1" applyBorder="1" applyAlignment="1">
      <alignment horizontal="center" vertical="center"/>
    </xf>
    <xf numFmtId="0" fontId="45" fillId="0" borderId="152" xfId="0" applyFont="1" applyBorder="1" applyAlignment="1">
      <alignment horizontal="center" vertical="center"/>
    </xf>
    <xf numFmtId="0" fontId="32" fillId="37" borderId="16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2"/>
  <sheetViews>
    <sheetView zoomScale="80" zoomScaleNormal="80" zoomScaleSheetLayoutView="84" zoomScalePageLayoutView="0" workbookViewId="0" topLeftCell="A1">
      <selection activeCell="U20" sqref="U20"/>
    </sheetView>
  </sheetViews>
  <sheetFormatPr defaultColWidth="9.140625" defaultRowHeight="15"/>
  <cols>
    <col min="1" max="1" width="5.7109375" style="53" customWidth="1"/>
    <col min="2" max="6" width="4.7109375" style="20" customWidth="1"/>
    <col min="7" max="8" width="5.8515625" style="20" customWidth="1"/>
    <col min="9" max="9" width="5.57421875" style="20" customWidth="1"/>
    <col min="10" max="10" width="6.421875" style="20" customWidth="1"/>
    <col min="11" max="11" width="5.57421875" style="20" customWidth="1"/>
    <col min="12" max="15" width="4.7109375" style="20" customWidth="1"/>
    <col min="16" max="16" width="5.140625" style="20" customWidth="1"/>
    <col min="17" max="19" width="4.7109375" style="20" customWidth="1"/>
    <col min="20" max="20" width="5.421875" style="20" customWidth="1"/>
    <col min="21" max="23" width="4.7109375" style="20" customWidth="1"/>
    <col min="24" max="24" width="4.8515625" style="20" customWidth="1"/>
    <col min="25" max="25" width="5.57421875" style="20" customWidth="1"/>
    <col min="26" max="26" width="4.7109375" style="20" customWidth="1"/>
    <col min="27" max="27" width="5.140625" style="20" customWidth="1"/>
    <col min="28" max="28" width="5.57421875" style="20" customWidth="1"/>
    <col min="29" max="30" width="9.140625" style="20" customWidth="1"/>
    <col min="113" max="113" width="5.7109375" style="0" customWidth="1"/>
    <col min="114" max="118" width="4.7109375" style="0" customWidth="1"/>
    <col min="119" max="120" width="5.8515625" style="0" customWidth="1"/>
    <col min="121" max="121" width="5.57421875" style="0" customWidth="1"/>
    <col min="122" max="122" width="6.421875" style="0" customWidth="1"/>
    <col min="123" max="123" width="5.57421875" style="0" customWidth="1"/>
    <col min="124" max="127" width="4.7109375" style="0" customWidth="1"/>
    <col min="128" max="128" width="5.140625" style="0" customWidth="1"/>
    <col min="129" max="131" width="4.7109375" style="0" customWidth="1"/>
    <col min="132" max="132" width="5.421875" style="0" customWidth="1"/>
    <col min="133" max="135" width="4.7109375" style="0" customWidth="1"/>
    <col min="136" max="136" width="4.8515625" style="0" customWidth="1"/>
    <col min="137" max="137" width="5.57421875" style="0" customWidth="1"/>
    <col min="138" max="138" width="4.7109375" style="0" customWidth="1"/>
    <col min="139" max="139" width="5.140625" style="0" customWidth="1"/>
    <col min="140" max="140" width="5.57421875" style="0" customWidth="1"/>
  </cols>
  <sheetData>
    <row r="1" spans="1:30" s="4" customFormat="1" ht="18.7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8">
      <c r="A2" s="2"/>
      <c r="B2" s="5"/>
      <c r="C2" s="5"/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5" t="s">
        <v>1</v>
      </c>
      <c r="Y2" s="7"/>
      <c r="Z2" s="5"/>
      <c r="AA2" s="8"/>
      <c r="AB2" s="2"/>
      <c r="AC2" s="9"/>
      <c r="AD2" s="10"/>
    </row>
    <row r="3" spans="1:30" s="11" customFormat="1" ht="18">
      <c r="A3" s="2"/>
      <c r="B3" s="5"/>
      <c r="C3" s="5"/>
      <c r="D3" s="5"/>
      <c r="E3" s="5"/>
      <c r="F3" s="8"/>
      <c r="G3" s="112" t="s">
        <v>134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 t="s">
        <v>2</v>
      </c>
      <c r="X3" s="14"/>
      <c r="Y3" s="5" t="s">
        <v>3</v>
      </c>
      <c r="Z3" s="5"/>
      <c r="AA3" s="8"/>
      <c r="AB3" s="2"/>
      <c r="AC3" s="9"/>
      <c r="AD3" s="10"/>
    </row>
    <row r="4" spans="1:30" s="11" customFormat="1" ht="18">
      <c r="A4" s="2"/>
      <c r="B4" s="1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16" t="s">
        <v>171</v>
      </c>
      <c r="X4" s="16"/>
      <c r="Y4" s="16"/>
      <c r="Z4" s="17"/>
      <c r="AA4" s="17"/>
      <c r="AB4" s="17"/>
      <c r="AC4" s="9"/>
      <c r="AD4" s="10"/>
    </row>
    <row r="5" spans="1:30" s="11" customFormat="1" ht="23.25">
      <c r="A5" s="2"/>
      <c r="B5" s="2"/>
      <c r="C5" s="2"/>
      <c r="D5" s="2"/>
      <c r="E5" s="1"/>
      <c r="F5" s="1"/>
      <c r="G5" s="7"/>
      <c r="H5" s="7"/>
      <c r="I5" s="18" t="s">
        <v>127</v>
      </c>
      <c r="J5" s="18"/>
      <c r="K5" s="18"/>
      <c r="L5" s="18"/>
      <c r="M5" s="18"/>
      <c r="N5" s="2"/>
      <c r="O5" s="2"/>
      <c r="P5" s="2"/>
      <c r="Q5" s="2"/>
      <c r="R5" s="2"/>
      <c r="S5" s="2"/>
      <c r="T5" s="2"/>
      <c r="U5" s="2"/>
      <c r="V5" s="2"/>
      <c r="X5" s="8"/>
      <c r="Y5" s="16"/>
      <c r="Z5" s="19"/>
      <c r="AB5" s="16"/>
      <c r="AC5" s="9"/>
      <c r="AD5" s="10"/>
    </row>
    <row r="6" spans="1:30" s="20" customFormat="1" ht="19.5" customHeight="1">
      <c r="A6" s="2"/>
      <c r="B6" s="2"/>
      <c r="C6" s="8"/>
      <c r="D6" s="7" t="s">
        <v>72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16" t="s">
        <v>4</v>
      </c>
      <c r="X6" s="8"/>
      <c r="Y6" s="2"/>
      <c r="Z6" s="2"/>
      <c r="AA6" s="16" t="s">
        <v>5</v>
      </c>
      <c r="AB6" s="2"/>
      <c r="AC6" s="21"/>
      <c r="AD6" s="22"/>
    </row>
    <row r="7" spans="1:30" s="20" customFormat="1" ht="19.5" customHeight="1">
      <c r="A7" s="2"/>
      <c r="B7" s="2"/>
      <c r="C7" s="8"/>
      <c r="D7" s="7"/>
      <c r="E7" s="7" t="s">
        <v>178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16"/>
      <c r="Y7" s="2"/>
      <c r="Z7" s="2"/>
      <c r="AA7" s="16"/>
      <c r="AB7" s="2"/>
      <c r="AC7" s="21"/>
      <c r="AD7" s="22"/>
    </row>
    <row r="8" spans="1:30" s="20" customFormat="1" ht="18">
      <c r="A8" s="2"/>
      <c r="B8" s="2"/>
      <c r="C8" s="2"/>
      <c r="D8" s="7" t="s">
        <v>177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/>
      <c r="S8" s="2"/>
      <c r="T8" s="2"/>
      <c r="U8" s="2"/>
      <c r="V8" s="2"/>
      <c r="W8" s="1"/>
      <c r="X8" s="1"/>
      <c r="Y8" s="1"/>
      <c r="Z8" s="1"/>
      <c r="AA8" s="2"/>
      <c r="AB8" s="2"/>
      <c r="AC8" s="21"/>
      <c r="AD8" s="22"/>
    </row>
    <row r="9" spans="1:30" s="20" customFormat="1" ht="18">
      <c r="A9" s="2"/>
      <c r="B9" s="2"/>
      <c r="C9" s="2"/>
      <c r="D9" s="7" t="s">
        <v>159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  <c r="Y9" s="1"/>
      <c r="Z9" s="1"/>
      <c r="AA9" s="2"/>
      <c r="AB9" s="2"/>
      <c r="AC9" s="21"/>
      <c r="AD9" s="22"/>
    </row>
    <row r="10" spans="1:30" s="20" customFormat="1" ht="18">
      <c r="A10" s="2"/>
      <c r="B10" s="2"/>
      <c r="C10" s="2"/>
      <c r="D10" s="7" t="s">
        <v>73</v>
      </c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2"/>
      <c r="Q10" s="2"/>
      <c r="R10" s="2"/>
      <c r="S10" s="7" t="s">
        <v>6</v>
      </c>
      <c r="T10" s="2"/>
      <c r="U10" s="2"/>
      <c r="V10" s="2"/>
      <c r="W10" s="1"/>
      <c r="X10" s="1"/>
      <c r="Y10" s="1"/>
      <c r="Z10" s="1"/>
      <c r="AA10" s="2"/>
      <c r="AB10" s="2"/>
      <c r="AC10" s="21"/>
      <c r="AD10" s="22"/>
    </row>
    <row r="11" spans="1:30" s="11" customFormat="1" ht="18">
      <c r="A11" s="2"/>
      <c r="B11" s="1"/>
      <c r="C11" s="1"/>
      <c r="D11" s="1"/>
      <c r="E11" s="1"/>
      <c r="F11" s="1"/>
      <c r="G11" s="23" t="s">
        <v>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/>
      <c r="AD11" s="10"/>
    </row>
    <row r="12" spans="1:30" s="11" customFormat="1" ht="18">
      <c r="A12" s="24"/>
      <c r="B12" s="1"/>
      <c r="C12" s="1"/>
      <c r="D12" s="1"/>
      <c r="E12" s="1"/>
      <c r="F12" s="1"/>
      <c r="G12" s="25" t="s">
        <v>156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9"/>
      <c r="AD12" s="10"/>
    </row>
    <row r="13" spans="1:29" ht="15">
      <c r="A13" s="1"/>
      <c r="B13" s="26"/>
      <c r="C13" s="487" t="s">
        <v>8</v>
      </c>
      <c r="D13" s="487"/>
      <c r="E13" s="487"/>
      <c r="F13" s="487"/>
      <c r="G13" s="27" t="s">
        <v>9</v>
      </c>
      <c r="H13" s="487" t="s">
        <v>10</v>
      </c>
      <c r="I13" s="487"/>
      <c r="J13" s="487"/>
      <c r="K13" s="27" t="s">
        <v>11</v>
      </c>
      <c r="L13" s="487" t="s">
        <v>12</v>
      </c>
      <c r="M13" s="487"/>
      <c r="N13" s="487"/>
      <c r="O13" s="487"/>
      <c r="P13" s="487" t="s">
        <v>13</v>
      </c>
      <c r="Q13" s="487"/>
      <c r="R13" s="487"/>
      <c r="S13" s="487"/>
      <c r="T13" s="27" t="s">
        <v>14</v>
      </c>
      <c r="U13" s="487" t="s">
        <v>15</v>
      </c>
      <c r="V13" s="487"/>
      <c r="W13" s="487"/>
      <c r="X13" s="27" t="s">
        <v>16</v>
      </c>
      <c r="Y13" s="487" t="s">
        <v>17</v>
      </c>
      <c r="Z13" s="487"/>
      <c r="AA13" s="487"/>
      <c r="AB13" s="27" t="s">
        <v>18</v>
      </c>
      <c r="AC13" s="28"/>
    </row>
    <row r="14" spans="1:29" ht="15">
      <c r="A14" s="1"/>
      <c r="B14" s="29" t="s">
        <v>19</v>
      </c>
      <c r="C14" s="30" t="s">
        <v>20</v>
      </c>
      <c r="D14" s="27" t="s">
        <v>21</v>
      </c>
      <c r="E14" s="27" t="s">
        <v>22</v>
      </c>
      <c r="F14" s="27" t="s">
        <v>23</v>
      </c>
      <c r="G14" s="27" t="s">
        <v>24</v>
      </c>
      <c r="H14" s="27" t="s">
        <v>25</v>
      </c>
      <c r="I14" s="27" t="s">
        <v>26</v>
      </c>
      <c r="J14" s="27" t="s">
        <v>27</v>
      </c>
      <c r="K14" s="27" t="s">
        <v>28</v>
      </c>
      <c r="L14" s="27" t="s">
        <v>29</v>
      </c>
      <c r="M14" s="27" t="s">
        <v>30</v>
      </c>
      <c r="N14" s="27" t="s">
        <v>31</v>
      </c>
      <c r="O14" s="27" t="s">
        <v>32</v>
      </c>
      <c r="P14" s="27" t="s">
        <v>20</v>
      </c>
      <c r="Q14" s="27" t="s">
        <v>21</v>
      </c>
      <c r="R14" s="27" t="s">
        <v>22</v>
      </c>
      <c r="S14" s="27" t="s">
        <v>23</v>
      </c>
      <c r="T14" s="27" t="s">
        <v>33</v>
      </c>
      <c r="U14" s="27" t="s">
        <v>34</v>
      </c>
      <c r="V14" s="27" t="s">
        <v>35</v>
      </c>
      <c r="W14" s="27" t="s">
        <v>36</v>
      </c>
      <c r="X14" s="27" t="s">
        <v>37</v>
      </c>
      <c r="Y14" s="27" t="s">
        <v>38</v>
      </c>
      <c r="Z14" s="27" t="s">
        <v>39</v>
      </c>
      <c r="AA14" s="27" t="s">
        <v>40</v>
      </c>
      <c r="AB14" s="27" t="s">
        <v>41</v>
      </c>
      <c r="AC14" s="28"/>
    </row>
    <row r="15" spans="1:29" ht="15">
      <c r="A15" s="1"/>
      <c r="B15" s="31" t="s">
        <v>42</v>
      </c>
      <c r="C15" s="32"/>
      <c r="D15" s="32"/>
      <c r="E15" s="32"/>
      <c r="F15" s="32"/>
      <c r="G15" s="32"/>
      <c r="H15" s="32"/>
      <c r="I15" s="32"/>
      <c r="J15" s="33"/>
      <c r="K15" s="33"/>
      <c r="L15" s="33"/>
      <c r="M15" s="34"/>
      <c r="N15" s="33"/>
      <c r="O15" s="33"/>
      <c r="P15" s="33"/>
      <c r="Q15" s="37" t="s">
        <v>128</v>
      </c>
      <c r="R15" s="37" t="s">
        <v>128</v>
      </c>
      <c r="S15" s="224" t="s">
        <v>128</v>
      </c>
      <c r="T15" s="269" t="s">
        <v>129</v>
      </c>
      <c r="U15" s="269" t="s">
        <v>129</v>
      </c>
      <c r="V15" s="269" t="s">
        <v>129</v>
      </c>
      <c r="W15" s="269" t="s">
        <v>129</v>
      </c>
      <c r="X15" s="269" t="s">
        <v>129</v>
      </c>
      <c r="Y15" s="269" t="s">
        <v>129</v>
      </c>
      <c r="Z15" s="37" t="s">
        <v>130</v>
      </c>
      <c r="AA15" s="37" t="s">
        <v>130</v>
      </c>
      <c r="AB15" s="37"/>
      <c r="AC15" s="28"/>
    </row>
    <row r="16" spans="1:29" ht="15">
      <c r="A16" s="1"/>
      <c r="B16" s="36" t="s">
        <v>43</v>
      </c>
      <c r="C16" s="36"/>
      <c r="D16" s="36"/>
      <c r="E16" s="36"/>
      <c r="F16" s="36"/>
      <c r="G16" s="36"/>
      <c r="H16" s="36"/>
      <c r="I16" s="37"/>
      <c r="J16" s="34"/>
      <c r="K16" s="33"/>
      <c r="L16" s="33"/>
      <c r="M16" s="33"/>
      <c r="N16" s="33"/>
      <c r="O16" s="37" t="s">
        <v>128</v>
      </c>
      <c r="P16" s="37" t="s">
        <v>128</v>
      </c>
      <c r="Q16" s="37" t="s">
        <v>128</v>
      </c>
      <c r="R16" s="276" t="s">
        <v>133</v>
      </c>
      <c r="S16" s="276" t="s">
        <v>133</v>
      </c>
      <c r="T16" s="276" t="s">
        <v>133</v>
      </c>
      <c r="U16" s="276" t="s">
        <v>133</v>
      </c>
      <c r="V16" s="276" t="s">
        <v>133</v>
      </c>
      <c r="W16" s="276" t="s">
        <v>133</v>
      </c>
      <c r="X16" s="276" t="s">
        <v>133</v>
      </c>
      <c r="Y16" s="267" t="s">
        <v>131</v>
      </c>
      <c r="Z16" s="37" t="s">
        <v>130</v>
      </c>
      <c r="AA16" s="37" t="s">
        <v>130</v>
      </c>
      <c r="AB16" s="267" t="s">
        <v>131</v>
      </c>
      <c r="AC16" s="28"/>
    </row>
    <row r="17" spans="1:29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4"/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4"/>
      <c r="AB17" s="2"/>
      <c r="AC17" s="28"/>
    </row>
    <row r="18" spans="1:29" ht="15">
      <c r="A18" s="1"/>
      <c r="B18" s="38"/>
      <c r="C18" s="487" t="s">
        <v>44</v>
      </c>
      <c r="D18" s="487"/>
      <c r="E18" s="487"/>
      <c r="F18" s="487"/>
      <c r="G18" s="27" t="s">
        <v>45</v>
      </c>
      <c r="H18" s="487" t="s">
        <v>46</v>
      </c>
      <c r="I18" s="487"/>
      <c r="J18" s="487"/>
      <c r="K18" s="27" t="s">
        <v>47</v>
      </c>
      <c r="L18" s="487" t="s">
        <v>48</v>
      </c>
      <c r="M18" s="487"/>
      <c r="N18" s="487"/>
      <c r="O18" s="487"/>
      <c r="P18" s="487" t="s">
        <v>49</v>
      </c>
      <c r="Q18" s="487"/>
      <c r="R18" s="487"/>
      <c r="S18" s="487"/>
      <c r="T18" s="27" t="s">
        <v>50</v>
      </c>
      <c r="U18" s="487" t="s">
        <v>51</v>
      </c>
      <c r="V18" s="487"/>
      <c r="W18" s="487"/>
      <c r="X18" s="27" t="s">
        <v>52</v>
      </c>
      <c r="Y18" s="487" t="s">
        <v>53</v>
      </c>
      <c r="Z18" s="487"/>
      <c r="AA18" s="487"/>
      <c r="AB18" s="487"/>
      <c r="AC18" s="28"/>
    </row>
    <row r="19" spans="1:29" ht="15">
      <c r="A19" s="1"/>
      <c r="B19" s="39" t="s">
        <v>19</v>
      </c>
      <c r="C19" s="27" t="s">
        <v>38</v>
      </c>
      <c r="D19" s="27" t="s">
        <v>39</v>
      </c>
      <c r="E19" s="27" t="s">
        <v>40</v>
      </c>
      <c r="F19" s="27" t="s">
        <v>54</v>
      </c>
      <c r="G19" s="27" t="s">
        <v>55</v>
      </c>
      <c r="H19" s="40" t="s">
        <v>25</v>
      </c>
      <c r="I19" s="40" t="s">
        <v>26</v>
      </c>
      <c r="J19" s="40" t="s">
        <v>27</v>
      </c>
      <c r="K19" s="40" t="s">
        <v>56</v>
      </c>
      <c r="L19" s="40" t="s">
        <v>57</v>
      </c>
      <c r="M19" s="40" t="s">
        <v>58</v>
      </c>
      <c r="N19" s="41" t="s">
        <v>59</v>
      </c>
      <c r="O19" s="40" t="s">
        <v>60</v>
      </c>
      <c r="P19" s="40" t="s">
        <v>20</v>
      </c>
      <c r="Q19" s="40" t="s">
        <v>21</v>
      </c>
      <c r="R19" s="40" t="s">
        <v>22</v>
      </c>
      <c r="S19" s="40" t="s">
        <v>23</v>
      </c>
      <c r="T19" s="40" t="s">
        <v>61</v>
      </c>
      <c r="U19" s="40" t="s">
        <v>25</v>
      </c>
      <c r="V19" s="40" t="s">
        <v>26</v>
      </c>
      <c r="W19" s="40" t="s">
        <v>27</v>
      </c>
      <c r="X19" s="40" t="s">
        <v>62</v>
      </c>
      <c r="Y19" s="40" t="s">
        <v>38</v>
      </c>
      <c r="Z19" s="40" t="s">
        <v>39</v>
      </c>
      <c r="AA19" s="40" t="s">
        <v>40</v>
      </c>
      <c r="AB19" s="40" t="s">
        <v>63</v>
      </c>
      <c r="AC19" s="28"/>
    </row>
    <row r="20" spans="1:29" ht="15">
      <c r="A20" s="1"/>
      <c r="B20" s="26" t="s">
        <v>42</v>
      </c>
      <c r="C20" s="35"/>
      <c r="D20" s="35"/>
      <c r="E20" s="33"/>
      <c r="F20" s="33"/>
      <c r="G20" s="33"/>
      <c r="H20" s="33"/>
      <c r="I20" s="33"/>
      <c r="J20" s="33"/>
      <c r="K20" s="42"/>
      <c r="L20" s="42"/>
      <c r="M20" s="33"/>
      <c r="N20" s="33"/>
      <c r="O20" s="44"/>
      <c r="P20" s="37" t="s">
        <v>128</v>
      </c>
      <c r="Q20" s="37" t="s">
        <v>128</v>
      </c>
      <c r="R20" s="270" t="s">
        <v>183</v>
      </c>
      <c r="S20" s="270" t="s">
        <v>183</v>
      </c>
      <c r="T20" s="270" t="s">
        <v>183</v>
      </c>
      <c r="U20" s="270" t="s">
        <v>183</v>
      </c>
      <c r="V20" s="267" t="s">
        <v>131</v>
      </c>
      <c r="W20" s="252" t="s">
        <v>130</v>
      </c>
      <c r="X20" s="252" t="s">
        <v>130</v>
      </c>
      <c r="Y20" s="37" t="s">
        <v>130</v>
      </c>
      <c r="Z20" s="37" t="s">
        <v>130</v>
      </c>
      <c r="AA20" s="37" t="s">
        <v>130</v>
      </c>
      <c r="AB20" s="37" t="s">
        <v>130</v>
      </c>
      <c r="AC20" s="28"/>
    </row>
    <row r="21" spans="1:29" ht="15">
      <c r="A21" s="1"/>
      <c r="B21" s="43" t="s">
        <v>43</v>
      </c>
      <c r="C21" s="267" t="s">
        <v>131</v>
      </c>
      <c r="D21" s="267" t="s">
        <v>131</v>
      </c>
      <c r="E21" s="267" t="s">
        <v>131</v>
      </c>
      <c r="F21" s="267" t="s">
        <v>131</v>
      </c>
      <c r="G21" s="267" t="s">
        <v>131</v>
      </c>
      <c r="H21" s="268" t="s">
        <v>132</v>
      </c>
      <c r="I21" s="268" t="s">
        <v>132</v>
      </c>
      <c r="J21" s="268" t="s">
        <v>132</v>
      </c>
      <c r="K21" s="268" t="s">
        <v>132</v>
      </c>
      <c r="L21" s="268" t="s">
        <v>132</v>
      </c>
      <c r="M21" s="268" t="s">
        <v>132</v>
      </c>
      <c r="N21" s="268" t="s">
        <v>132</v>
      </c>
      <c r="O21" s="268" t="s">
        <v>132</v>
      </c>
      <c r="P21" s="268" t="s">
        <v>132</v>
      </c>
      <c r="Q21" s="268" t="s">
        <v>132</v>
      </c>
      <c r="R21" s="268" t="s">
        <v>132</v>
      </c>
      <c r="S21" s="268" t="s">
        <v>132</v>
      </c>
      <c r="T21" s="268" t="s">
        <v>132</v>
      </c>
      <c r="U21" s="268" t="s">
        <v>132</v>
      </c>
      <c r="V21" s="37" t="s">
        <v>130</v>
      </c>
      <c r="W21" s="37" t="s">
        <v>130</v>
      </c>
      <c r="X21" s="37" t="s">
        <v>130</v>
      </c>
      <c r="Y21" s="37" t="s">
        <v>130</v>
      </c>
      <c r="Z21" s="37" t="s">
        <v>130</v>
      </c>
      <c r="AA21" s="37" t="s">
        <v>130</v>
      </c>
      <c r="AB21" s="37" t="s">
        <v>130</v>
      </c>
      <c r="AC21" s="28"/>
    </row>
    <row r="22" spans="1:29" ht="15">
      <c r="A22" s="1"/>
      <c r="B22" s="2"/>
      <c r="C22" s="8"/>
      <c r="D22" s="8"/>
      <c r="E22" s="8"/>
      <c r="F22" s="8"/>
      <c r="G22" s="8" t="s">
        <v>64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28"/>
    </row>
    <row r="23" spans="1:30" s="4" customFormat="1" ht="15">
      <c r="A23" s="1"/>
      <c r="B23" s="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"/>
      <c r="AD23" s="2"/>
    </row>
    <row r="24" spans="1:29" ht="15">
      <c r="A24" s="1"/>
      <c r="B24" s="2"/>
      <c r="C24" s="8"/>
      <c r="D24" s="8"/>
      <c r="E24" s="8"/>
      <c r="F24" s="8"/>
      <c r="G24" s="8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28"/>
    </row>
    <row r="25" spans="1:29" ht="15">
      <c r="A25" s="1"/>
      <c r="B25" s="2"/>
      <c r="C25" s="8"/>
      <c r="D25" s="8"/>
      <c r="E25" s="8"/>
      <c r="F25" s="8"/>
      <c r="G25" s="8"/>
      <c r="H25" s="8"/>
      <c r="I25" s="8"/>
      <c r="J25" s="488" t="s">
        <v>65</v>
      </c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8"/>
      <c r="W25" s="8"/>
      <c r="X25" s="8"/>
      <c r="Y25" s="8"/>
      <c r="Z25" s="8"/>
      <c r="AA25" s="8"/>
      <c r="AB25" s="8"/>
      <c r="AC25" s="28"/>
    </row>
    <row r="26" spans="1:30" ht="144.75" customHeight="1">
      <c r="A26" s="1"/>
      <c r="B26" s="2"/>
      <c r="C26" s="8"/>
      <c r="D26" s="8"/>
      <c r="E26" s="8"/>
      <c r="F26" s="8"/>
      <c r="G26" s="8"/>
      <c r="H26" s="8"/>
      <c r="I26" s="8"/>
      <c r="J26" s="8"/>
      <c r="K26" s="45" t="s">
        <v>66</v>
      </c>
      <c r="L26" s="45" t="s">
        <v>67</v>
      </c>
      <c r="M26" s="45" t="s">
        <v>155</v>
      </c>
      <c r="N26" s="285" t="s">
        <v>74</v>
      </c>
      <c r="O26" s="277" t="s">
        <v>68</v>
      </c>
      <c r="P26" s="279" t="s">
        <v>182</v>
      </c>
      <c r="Q26" s="283" t="s">
        <v>125</v>
      </c>
      <c r="R26" s="281" t="s">
        <v>181</v>
      </c>
      <c r="S26" s="45" t="s">
        <v>126</v>
      </c>
      <c r="T26" s="46" t="s">
        <v>69</v>
      </c>
      <c r="U26" s="8"/>
      <c r="V26" s="8"/>
      <c r="W26" s="8"/>
      <c r="X26" s="8" t="s">
        <v>70</v>
      </c>
      <c r="Y26" s="8"/>
      <c r="Z26" s="8"/>
      <c r="AA26" s="8"/>
      <c r="AB26" s="8"/>
      <c r="AC26"/>
      <c r="AD26"/>
    </row>
    <row r="27" spans="1:29" ht="15">
      <c r="A27" s="1"/>
      <c r="B27" s="8"/>
      <c r="C27" s="8"/>
      <c r="D27" s="8"/>
      <c r="E27" s="8"/>
      <c r="F27" s="8"/>
      <c r="G27" s="8"/>
      <c r="H27" s="8"/>
      <c r="I27" s="8"/>
      <c r="J27" s="8"/>
      <c r="K27" s="47" t="s">
        <v>42</v>
      </c>
      <c r="L27" s="48">
        <v>28</v>
      </c>
      <c r="M27" s="48">
        <v>5</v>
      </c>
      <c r="N27" s="286">
        <v>6</v>
      </c>
      <c r="O27" s="278"/>
      <c r="P27" s="280">
        <v>4</v>
      </c>
      <c r="Q27" s="284">
        <v>1</v>
      </c>
      <c r="R27" s="282"/>
      <c r="S27" s="48">
        <v>8</v>
      </c>
      <c r="T27" s="49">
        <f>SUM(L27:S27)</f>
        <v>52</v>
      </c>
      <c r="U27" s="8"/>
      <c r="V27" s="8"/>
      <c r="W27" s="8"/>
      <c r="X27" s="8"/>
      <c r="Y27" s="8"/>
      <c r="Z27" s="8"/>
      <c r="AA27" s="8"/>
      <c r="AB27" s="8"/>
      <c r="AC27" s="28"/>
    </row>
    <row r="28" spans="1:29" ht="15">
      <c r="A28" s="1"/>
      <c r="B28" s="8"/>
      <c r="C28" s="8"/>
      <c r="D28" s="8"/>
      <c r="E28" s="8"/>
      <c r="F28" s="8"/>
      <c r="G28" s="8"/>
      <c r="H28" s="8"/>
      <c r="I28" s="8"/>
      <c r="J28" s="8"/>
      <c r="K28" s="50" t="s">
        <v>43</v>
      </c>
      <c r="L28" s="48">
        <v>12</v>
      </c>
      <c r="M28" s="48">
        <v>3</v>
      </c>
      <c r="N28" s="286"/>
      <c r="O28" s="278">
        <v>7</v>
      </c>
      <c r="P28" s="280"/>
      <c r="Q28" s="284">
        <v>7</v>
      </c>
      <c r="R28" s="282">
        <v>14</v>
      </c>
      <c r="S28" s="48">
        <v>9</v>
      </c>
      <c r="T28" s="49">
        <f>SUM(L28:S28)</f>
        <v>52</v>
      </c>
      <c r="U28" s="8"/>
      <c r="V28" s="8"/>
      <c r="W28" s="8"/>
      <c r="X28" s="8"/>
      <c r="Y28" s="8"/>
      <c r="Z28" s="8"/>
      <c r="AA28" s="8"/>
      <c r="AB28" s="8"/>
      <c r="AC28" s="28"/>
    </row>
    <row r="29" spans="1:29" ht="12.7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51" t="s">
        <v>71</v>
      </c>
      <c r="L29" s="48">
        <f>SUM(L27:L28)</f>
        <v>40</v>
      </c>
      <c r="M29" s="48">
        <f>SUM(M27:M28)</f>
        <v>8</v>
      </c>
      <c r="N29" s="286">
        <f>SUM(N27:N28)</f>
        <v>6</v>
      </c>
      <c r="O29" s="278">
        <f>SUM(O27:O28)</f>
        <v>7</v>
      </c>
      <c r="P29" s="280">
        <f>SUM(P27:P28)</f>
        <v>4</v>
      </c>
      <c r="Q29" s="284">
        <v>8</v>
      </c>
      <c r="R29" s="282">
        <f>SUM(R27:R28)</f>
        <v>14</v>
      </c>
      <c r="S29" s="48">
        <f>SUM(S27:S28)</f>
        <v>17</v>
      </c>
      <c r="T29" s="49">
        <f>SUM(L29:S29)</f>
        <v>104</v>
      </c>
      <c r="U29" s="8"/>
      <c r="V29" s="8"/>
      <c r="W29" s="8"/>
      <c r="X29" s="8"/>
      <c r="Y29" s="8"/>
      <c r="Z29" s="8"/>
      <c r="AA29" s="8"/>
      <c r="AB29" s="8"/>
      <c r="AC29" s="28"/>
    </row>
    <row r="30" spans="1:28" ht="15">
      <c r="A30" s="5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">
      <c r="A31" s="5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56" spans="3:28" ht="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3:28" ht="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3:28" ht="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3:28" ht="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3:28" ht="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3:28" ht="1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3:28" ht="1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3:28" ht="1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spans="3:28" ht="1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3:28" ht="1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3:28" ht="1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3:28" ht="15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3:28" ht="15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3:28" ht="15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3:28" ht="15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3:28" ht="15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3:28" ht="15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3:28" ht="15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3:28" ht="1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3:28" ht="1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3:28" ht="1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3:28" ht="1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3:28" ht="1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3:28" ht="1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3:28" ht="1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3:28" ht="1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3:28" ht="15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3:28" ht="15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3:28" ht="15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3:28" ht="15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3:28" ht="15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3:28" ht="15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3:28" ht="15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3:28" ht="15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3:28" ht="15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3:28" ht="15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3:28" ht="15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3:28" ht="15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3:28" ht="15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3:28" ht="1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3:28" ht="1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3:28" ht="1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3:28" ht="1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3:28" ht="1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3:28" ht="1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spans="3:28" ht="1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3:28" ht="1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3:28" ht="1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spans="3:28" ht="1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spans="3:28" ht="1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spans="3:28" ht="1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3:28" ht="15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  <row r="108" spans="3:28" ht="1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</row>
    <row r="109" spans="3:28" ht="15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</row>
    <row r="110" spans="3:28" ht="15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</row>
    <row r="111" spans="3:28" ht="1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spans="3:28" ht="1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3:28" ht="1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3:28" ht="1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spans="3:28" ht="1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spans="3:28" ht="15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spans="3:28" ht="15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spans="3:28" ht="15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3:28" ht="15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spans="3:28" ht="15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spans="3:28" ht="1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spans="3:28" ht="1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spans="3:28" ht="15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spans="3:28" ht="15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spans="3:28" ht="15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spans="3:28" ht="15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3:28" ht="15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3:28" ht="15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spans="3:28" ht="15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spans="3:28" ht="15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3:28" ht="15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3:28" ht="15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3:28" ht="15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spans="3:28" ht="15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spans="3:28" ht="15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spans="3:28" ht="15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spans="3:28" ht="15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3:28" ht="15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3:28" ht="15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spans="3:28" ht="15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spans="3:28" ht="15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</row>
    <row r="142" spans="3:28" ht="15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</row>
    <row r="143" spans="3:28" ht="15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spans="3:28" ht="15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</row>
    <row r="145" spans="3:28" ht="15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</row>
    <row r="146" spans="3:28" ht="15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</row>
    <row r="147" spans="3:28" ht="1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spans="3:28" ht="15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spans="3:28" ht="15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spans="3:28" ht="15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</row>
    <row r="151" spans="3:28" ht="15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</row>
    <row r="152" spans="3:28" ht="15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</row>
  </sheetData>
  <sheetProtection/>
  <mergeCells count="13">
    <mergeCell ref="C18:F18"/>
    <mergeCell ref="C13:F13"/>
    <mergeCell ref="H13:J13"/>
    <mergeCell ref="L13:O13"/>
    <mergeCell ref="P13:S13"/>
    <mergeCell ref="U13:W13"/>
    <mergeCell ref="Y13:AA13"/>
    <mergeCell ref="H18:J18"/>
    <mergeCell ref="L18:O18"/>
    <mergeCell ref="P18:S18"/>
    <mergeCell ref="J25:U25"/>
    <mergeCell ref="U18:W18"/>
    <mergeCell ref="Y18:AB18"/>
  </mergeCells>
  <printOptions/>
  <pageMargins left="0.7086614173228347" right="0.51" top="0.61" bottom="0.61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77"/>
  <sheetViews>
    <sheetView zoomScale="90" zoomScaleNormal="90" zoomScalePageLayoutView="0" workbookViewId="0" topLeftCell="A58">
      <pane ySplit="12570" topLeftCell="A1" activePane="topLeft" state="split"/>
      <selection pane="topLeft" activeCell="G73" sqref="G73"/>
      <selection pane="bottomLeft" activeCell="A1" sqref="A1:IV16384"/>
    </sheetView>
  </sheetViews>
  <sheetFormatPr defaultColWidth="4.57421875" defaultRowHeight="15"/>
  <cols>
    <col min="1" max="1" width="10.7109375" style="90" customWidth="1"/>
    <col min="2" max="2" width="65.140625" style="106" customWidth="1"/>
    <col min="3" max="3" width="8.00390625" style="107" customWidth="1"/>
    <col min="4" max="4" width="6.421875" style="107" customWidth="1"/>
    <col min="5" max="5" width="4.8515625" style="107" customWidth="1"/>
    <col min="6" max="6" width="8.421875" style="90" customWidth="1"/>
    <col min="7" max="7" width="5.00390625" style="90" customWidth="1"/>
    <col min="8" max="8" width="5.28125" style="90" customWidth="1"/>
    <col min="9" max="9" width="6.140625" style="90" customWidth="1"/>
    <col min="10" max="10" width="5.7109375" style="90" customWidth="1"/>
    <col min="11" max="11" width="9.00390625" style="90" customWidth="1"/>
    <col min="12" max="12" width="6.57421875" style="59" customWidth="1"/>
    <col min="13" max="13" width="5.00390625" style="59" customWidth="1"/>
    <col min="14" max="14" width="6.421875" style="59" customWidth="1"/>
    <col min="15" max="15" width="8.57421875" style="59" customWidth="1"/>
    <col min="16" max="249" width="9.140625" style="60" customWidth="1"/>
    <col min="250" max="250" width="65.140625" style="60" customWidth="1"/>
    <col min="251" max="251" width="5.8515625" style="60" customWidth="1"/>
    <col min="252" max="252" width="5.140625" style="60" customWidth="1"/>
    <col min="253" max="253" width="4.8515625" style="60" customWidth="1"/>
    <col min="254" max="254" width="5.421875" style="60" customWidth="1"/>
    <col min="255" max="255" width="5.00390625" style="60" customWidth="1"/>
    <col min="256" max="16384" width="4.57421875" style="60" customWidth="1"/>
  </cols>
  <sheetData>
    <row r="1" spans="1:11" ht="18">
      <c r="A1" s="55" t="s">
        <v>157</v>
      </c>
      <c r="B1" s="56"/>
      <c r="C1" s="57"/>
      <c r="D1" s="57"/>
      <c r="E1" s="57"/>
      <c r="F1" s="58"/>
      <c r="G1" s="58"/>
      <c r="H1" s="58"/>
      <c r="I1" s="58"/>
      <c r="J1" s="58"/>
      <c r="K1" s="58"/>
    </row>
    <row r="2" spans="1:11" ht="18">
      <c r="A2" s="55" t="s">
        <v>75</v>
      </c>
      <c r="B2" s="56"/>
      <c r="C2" s="57"/>
      <c r="D2" s="57"/>
      <c r="E2" s="57"/>
      <c r="F2" s="58"/>
      <c r="G2" s="58"/>
      <c r="H2" s="58"/>
      <c r="I2" s="58"/>
      <c r="J2" s="58"/>
      <c r="K2" s="58"/>
    </row>
    <row r="3" spans="1:11" ht="18">
      <c r="A3" s="55" t="s">
        <v>158</v>
      </c>
      <c r="B3" s="61"/>
      <c r="C3" s="62"/>
      <c r="D3" s="62"/>
      <c r="E3" s="62"/>
      <c r="F3" s="63"/>
      <c r="G3" s="63"/>
      <c r="H3" s="63"/>
      <c r="I3" s="63"/>
      <c r="J3" s="63"/>
      <c r="K3" s="64"/>
    </row>
    <row r="4" spans="1:15" s="66" customFormat="1" ht="18">
      <c r="A4" s="55" t="s">
        <v>76</v>
      </c>
      <c r="B4" s="61"/>
      <c r="C4" s="62"/>
      <c r="D4" s="62"/>
      <c r="E4" s="62"/>
      <c r="F4" s="63"/>
      <c r="G4" s="63"/>
      <c r="H4" s="63"/>
      <c r="I4" s="63"/>
      <c r="J4" s="63"/>
      <c r="K4" s="64"/>
      <c r="L4" s="65"/>
      <c r="M4" s="65"/>
      <c r="N4" s="65"/>
      <c r="O4" s="65"/>
    </row>
    <row r="5" spans="1:15" s="66" customFormat="1" ht="15.75" thickBot="1">
      <c r="A5" s="508" t="s">
        <v>172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65"/>
    </row>
    <row r="6" spans="1:15" ht="13.5" thickBot="1">
      <c r="A6" s="515" t="s">
        <v>77</v>
      </c>
      <c r="B6" s="518" t="s">
        <v>78</v>
      </c>
      <c r="C6" s="521" t="s">
        <v>79</v>
      </c>
      <c r="D6" s="524" t="s">
        <v>80</v>
      </c>
      <c r="E6" s="525"/>
      <c r="F6" s="489" t="s">
        <v>81</v>
      </c>
      <c r="G6" s="490"/>
      <c r="H6" s="490"/>
      <c r="I6" s="490"/>
      <c r="J6" s="490"/>
      <c r="K6" s="491"/>
      <c r="L6" s="489" t="s">
        <v>82</v>
      </c>
      <c r="M6" s="490"/>
      <c r="N6" s="490"/>
      <c r="O6" s="491"/>
    </row>
    <row r="7" spans="1:15" ht="13.5" thickBot="1">
      <c r="A7" s="516"/>
      <c r="B7" s="519"/>
      <c r="C7" s="522"/>
      <c r="D7" s="526"/>
      <c r="E7" s="526"/>
      <c r="F7" s="492" t="s">
        <v>83</v>
      </c>
      <c r="G7" s="495" t="s">
        <v>84</v>
      </c>
      <c r="H7" s="496"/>
      <c r="I7" s="496"/>
      <c r="J7" s="496"/>
      <c r="K7" s="497"/>
      <c r="L7" s="68">
        <v>1</v>
      </c>
      <c r="M7" s="69">
        <v>2</v>
      </c>
      <c r="N7" s="69">
        <v>3</v>
      </c>
      <c r="O7" s="70">
        <v>4</v>
      </c>
    </row>
    <row r="8" spans="1:15" ht="12.75">
      <c r="A8" s="516"/>
      <c r="B8" s="519"/>
      <c r="C8" s="522"/>
      <c r="D8" s="527"/>
      <c r="E8" s="527"/>
      <c r="F8" s="493"/>
      <c r="G8" s="492" t="s">
        <v>85</v>
      </c>
      <c r="H8" s="499" t="s">
        <v>86</v>
      </c>
      <c r="I8" s="501" t="s">
        <v>87</v>
      </c>
      <c r="J8" s="503" t="s">
        <v>88</v>
      </c>
      <c r="K8" s="492" t="s">
        <v>89</v>
      </c>
      <c r="L8" s="505" t="s">
        <v>90</v>
      </c>
      <c r="M8" s="506"/>
      <c r="N8" s="506"/>
      <c r="O8" s="507"/>
    </row>
    <row r="9" spans="1:15" ht="60.75" customHeight="1">
      <c r="A9" s="517"/>
      <c r="B9" s="520"/>
      <c r="C9" s="523"/>
      <c r="D9" s="189" t="s">
        <v>91</v>
      </c>
      <c r="E9" s="199" t="s">
        <v>92</v>
      </c>
      <c r="F9" s="494"/>
      <c r="G9" s="498"/>
      <c r="H9" s="500"/>
      <c r="I9" s="502"/>
      <c r="J9" s="504"/>
      <c r="K9" s="498"/>
      <c r="L9" s="225">
        <v>14</v>
      </c>
      <c r="M9" s="71">
        <v>14</v>
      </c>
      <c r="N9" s="71">
        <v>12</v>
      </c>
      <c r="O9" s="72"/>
    </row>
    <row r="10" spans="1:15" ht="12.75">
      <c r="A10" s="73">
        <v>1</v>
      </c>
      <c r="B10" s="74">
        <v>2</v>
      </c>
      <c r="C10" s="75">
        <v>3</v>
      </c>
      <c r="D10" s="190">
        <v>4</v>
      </c>
      <c r="E10" s="200">
        <v>5</v>
      </c>
      <c r="F10" s="211">
        <v>6</v>
      </c>
      <c r="G10" s="75">
        <v>7</v>
      </c>
      <c r="H10" s="190">
        <v>8</v>
      </c>
      <c r="I10" s="75">
        <v>9</v>
      </c>
      <c r="J10" s="74">
        <v>10</v>
      </c>
      <c r="K10" s="75">
        <v>11</v>
      </c>
      <c r="L10" s="226">
        <v>12</v>
      </c>
      <c r="M10" s="75">
        <v>13</v>
      </c>
      <c r="N10" s="74">
        <v>14</v>
      </c>
      <c r="O10" s="75">
        <v>15</v>
      </c>
    </row>
    <row r="11" spans="1:15" ht="12.75">
      <c r="A11" s="161" t="s">
        <v>93</v>
      </c>
      <c r="B11" s="162" t="s">
        <v>163</v>
      </c>
      <c r="C11" s="163">
        <f>C12+C16</f>
        <v>16</v>
      </c>
      <c r="D11" s="191"/>
      <c r="E11" s="201"/>
      <c r="F11" s="163">
        <f>F12+F16</f>
        <v>576</v>
      </c>
      <c r="G11" s="163">
        <f>G12+G16</f>
        <v>308</v>
      </c>
      <c r="H11" s="163">
        <f>H12+H16</f>
        <v>76</v>
      </c>
      <c r="I11" s="163">
        <f>I12+I16</f>
        <v>112</v>
      </c>
      <c r="J11" s="163">
        <f>J12+J16</f>
        <v>120</v>
      </c>
      <c r="K11" s="163">
        <f>F11-G11</f>
        <v>268</v>
      </c>
      <c r="L11" s="227">
        <f>L12+L13+L14+L15+L20</f>
        <v>6</v>
      </c>
      <c r="M11" s="164">
        <f>M15+M18</f>
        <v>5</v>
      </c>
      <c r="N11" s="164"/>
      <c r="O11" s="165"/>
    </row>
    <row r="12" spans="1:15" s="76" customFormat="1" ht="12.75">
      <c r="A12" s="134" t="s">
        <v>94</v>
      </c>
      <c r="B12" s="135" t="s">
        <v>164</v>
      </c>
      <c r="C12" s="136">
        <f>SUM(C13:C15)</f>
        <v>6</v>
      </c>
      <c r="D12" s="192"/>
      <c r="E12" s="202"/>
      <c r="F12" s="136">
        <f>SUM(F13:F15)</f>
        <v>216</v>
      </c>
      <c r="G12" s="136">
        <f>SUM(G13:G16)</f>
        <v>196</v>
      </c>
      <c r="H12" s="136">
        <f>SUM(H13:H16)</f>
        <v>48</v>
      </c>
      <c r="I12" s="136">
        <f>SUM(I13:I16)</f>
        <v>82</v>
      </c>
      <c r="J12" s="136">
        <f>SUM(J13:J16)</f>
        <v>66</v>
      </c>
      <c r="K12" s="136">
        <f>SUM(K13:K16)</f>
        <v>380</v>
      </c>
      <c r="L12" s="228"/>
      <c r="M12" s="137"/>
      <c r="N12" s="137"/>
      <c r="O12" s="138"/>
    </row>
    <row r="13" spans="1:15" ht="12.75">
      <c r="A13" s="88" t="s">
        <v>95</v>
      </c>
      <c r="B13" s="302" t="s">
        <v>236</v>
      </c>
      <c r="C13" s="303">
        <v>2</v>
      </c>
      <c r="D13" s="304">
        <v>1</v>
      </c>
      <c r="E13" s="305"/>
      <c r="F13" s="306">
        <v>72</v>
      </c>
      <c r="G13" s="307">
        <f>H13+I13+J13</f>
        <v>28</v>
      </c>
      <c r="H13" s="308">
        <v>6</v>
      </c>
      <c r="I13" s="309">
        <v>22</v>
      </c>
      <c r="J13" s="310"/>
      <c r="K13" s="307">
        <f>F13-G13</f>
        <v>44</v>
      </c>
      <c r="L13" s="311">
        <v>2</v>
      </c>
      <c r="M13" s="309"/>
      <c r="N13" s="312"/>
      <c r="O13" s="313"/>
    </row>
    <row r="14" spans="1:15" ht="30" customHeight="1">
      <c r="A14" s="88" t="s">
        <v>96</v>
      </c>
      <c r="B14" s="302" t="s">
        <v>268</v>
      </c>
      <c r="C14" s="303">
        <v>2</v>
      </c>
      <c r="D14" s="304">
        <v>1</v>
      </c>
      <c r="E14" s="305"/>
      <c r="F14" s="306">
        <v>72</v>
      </c>
      <c r="G14" s="307">
        <f>H14+I14+J14</f>
        <v>28</v>
      </c>
      <c r="H14" s="308">
        <v>8</v>
      </c>
      <c r="I14" s="309">
        <v>20</v>
      </c>
      <c r="J14" s="310"/>
      <c r="K14" s="307">
        <f>F14-G14</f>
        <v>44</v>
      </c>
      <c r="L14" s="311">
        <v>2</v>
      </c>
      <c r="M14" s="309"/>
      <c r="N14" s="312"/>
      <c r="O14" s="313"/>
    </row>
    <row r="15" spans="1:15" ht="27" customHeight="1">
      <c r="A15" s="88" t="s">
        <v>97</v>
      </c>
      <c r="B15" s="302" t="s">
        <v>269</v>
      </c>
      <c r="C15" s="303">
        <v>2</v>
      </c>
      <c r="D15" s="304">
        <v>2</v>
      </c>
      <c r="E15" s="305"/>
      <c r="F15" s="306">
        <v>72</v>
      </c>
      <c r="G15" s="307">
        <f>H15+I15+J15</f>
        <v>28</v>
      </c>
      <c r="H15" s="308">
        <v>6</v>
      </c>
      <c r="I15" s="309">
        <v>10</v>
      </c>
      <c r="J15" s="310">
        <v>12</v>
      </c>
      <c r="K15" s="307">
        <f>F15-G15</f>
        <v>44</v>
      </c>
      <c r="L15" s="311"/>
      <c r="M15" s="309">
        <v>2</v>
      </c>
      <c r="N15" s="312"/>
      <c r="O15" s="313"/>
    </row>
    <row r="16" spans="1:15" s="76" customFormat="1" ht="12.75">
      <c r="A16" s="139" t="s">
        <v>98</v>
      </c>
      <c r="B16" s="140" t="s">
        <v>165</v>
      </c>
      <c r="C16" s="141">
        <f>C17+C18+C19</f>
        <v>10</v>
      </c>
      <c r="D16" s="193"/>
      <c r="E16" s="203"/>
      <c r="F16" s="142">
        <f aca="true" t="shared" si="0" ref="F16:K16">F17+F18+F20</f>
        <v>360</v>
      </c>
      <c r="G16" s="142">
        <f t="shared" si="0"/>
        <v>112</v>
      </c>
      <c r="H16" s="142">
        <f t="shared" si="0"/>
        <v>28</v>
      </c>
      <c r="I16" s="142">
        <f t="shared" si="0"/>
        <v>30</v>
      </c>
      <c r="J16" s="142">
        <f t="shared" si="0"/>
        <v>54</v>
      </c>
      <c r="K16" s="142">
        <f t="shared" si="0"/>
        <v>248</v>
      </c>
      <c r="L16" s="230"/>
      <c r="M16" s="143"/>
      <c r="N16" s="143"/>
      <c r="O16" s="144"/>
    </row>
    <row r="17" spans="1:15" s="76" customFormat="1" ht="12.75">
      <c r="A17" s="113" t="s">
        <v>135</v>
      </c>
      <c r="B17" s="314" t="s">
        <v>270</v>
      </c>
      <c r="C17" s="303">
        <v>4</v>
      </c>
      <c r="D17" s="304">
        <v>2</v>
      </c>
      <c r="E17" s="305"/>
      <c r="F17" s="306">
        <v>144</v>
      </c>
      <c r="G17" s="307">
        <f>H17+I17+J17</f>
        <v>42</v>
      </c>
      <c r="H17" s="315">
        <v>10</v>
      </c>
      <c r="I17" s="316">
        <v>10</v>
      </c>
      <c r="J17" s="317">
        <v>22</v>
      </c>
      <c r="K17" s="307">
        <f>F17-G17</f>
        <v>102</v>
      </c>
      <c r="L17" s="318"/>
      <c r="M17" s="319">
        <v>3</v>
      </c>
      <c r="N17" s="319"/>
      <c r="O17" s="320"/>
    </row>
    <row r="18" spans="1:15" ht="12.75">
      <c r="A18" s="113" t="s">
        <v>135</v>
      </c>
      <c r="B18" s="321" t="s">
        <v>246</v>
      </c>
      <c r="C18" s="322">
        <v>4</v>
      </c>
      <c r="D18" s="323">
        <v>2</v>
      </c>
      <c r="E18" s="324"/>
      <c r="F18" s="325">
        <v>144</v>
      </c>
      <c r="G18" s="326">
        <f>H18+I18+J18</f>
        <v>42</v>
      </c>
      <c r="H18" s="327">
        <v>10</v>
      </c>
      <c r="I18" s="328">
        <v>10</v>
      </c>
      <c r="J18" s="329">
        <v>22</v>
      </c>
      <c r="K18" s="326">
        <f>F18-G18</f>
        <v>102</v>
      </c>
      <c r="L18" s="330"/>
      <c r="M18" s="331">
        <v>3</v>
      </c>
      <c r="N18" s="331"/>
      <c r="O18" s="332"/>
    </row>
    <row r="19" spans="1:15" ht="12.75">
      <c r="A19" s="145" t="s">
        <v>149</v>
      </c>
      <c r="B19" s="146" t="s">
        <v>144</v>
      </c>
      <c r="C19" s="141">
        <f>C20</f>
        <v>2</v>
      </c>
      <c r="D19" s="194"/>
      <c r="E19" s="204"/>
      <c r="F19" s="147">
        <f aca="true" t="shared" si="1" ref="F19:K19">F20</f>
        <v>72</v>
      </c>
      <c r="G19" s="147">
        <f t="shared" si="1"/>
        <v>28</v>
      </c>
      <c r="H19" s="147">
        <f t="shared" si="1"/>
        <v>8</v>
      </c>
      <c r="I19" s="147">
        <f t="shared" si="1"/>
        <v>10</v>
      </c>
      <c r="J19" s="147">
        <f t="shared" si="1"/>
        <v>10</v>
      </c>
      <c r="K19" s="147">
        <f t="shared" si="1"/>
        <v>44</v>
      </c>
      <c r="L19" s="231"/>
      <c r="M19" s="148"/>
      <c r="N19" s="148"/>
      <c r="O19" s="149"/>
    </row>
    <row r="20" spans="1:15" ht="27" customHeight="1">
      <c r="A20" s="528" t="s">
        <v>150</v>
      </c>
      <c r="B20" s="333" t="s">
        <v>271</v>
      </c>
      <c r="C20" s="303">
        <v>2</v>
      </c>
      <c r="D20" s="304"/>
      <c r="E20" s="305">
        <v>1</v>
      </c>
      <c r="F20" s="306">
        <v>72</v>
      </c>
      <c r="G20" s="307">
        <f>H20+I20+J20</f>
        <v>28</v>
      </c>
      <c r="H20" s="334">
        <v>8</v>
      </c>
      <c r="I20" s="335">
        <v>10</v>
      </c>
      <c r="J20" s="336">
        <v>10</v>
      </c>
      <c r="K20" s="307">
        <f>F20-G20</f>
        <v>44</v>
      </c>
      <c r="L20" s="311">
        <v>2</v>
      </c>
      <c r="M20" s="309"/>
      <c r="N20" s="309"/>
      <c r="O20" s="337"/>
    </row>
    <row r="21" spans="1:15" ht="23.25" customHeight="1">
      <c r="A21" s="529"/>
      <c r="B21" s="338" t="s">
        <v>187</v>
      </c>
      <c r="C21" s="303">
        <v>2</v>
      </c>
      <c r="D21" s="304"/>
      <c r="E21" s="305">
        <v>1</v>
      </c>
      <c r="F21" s="306">
        <v>72</v>
      </c>
      <c r="G21" s="307">
        <f>H21+I21+J21</f>
        <v>28</v>
      </c>
      <c r="H21" s="334">
        <v>8</v>
      </c>
      <c r="I21" s="335">
        <v>10</v>
      </c>
      <c r="J21" s="336">
        <v>10</v>
      </c>
      <c r="K21" s="307">
        <f>F21-G21</f>
        <v>44</v>
      </c>
      <c r="L21" s="311">
        <v>2</v>
      </c>
      <c r="M21" s="309"/>
      <c r="N21" s="309"/>
      <c r="O21" s="337"/>
    </row>
    <row r="22" spans="1:15" ht="12.75">
      <c r="A22" s="166" t="s">
        <v>99</v>
      </c>
      <c r="B22" s="167" t="s">
        <v>166</v>
      </c>
      <c r="C22" s="168">
        <f>C23+C30</f>
        <v>48</v>
      </c>
      <c r="D22" s="170"/>
      <c r="E22" s="172"/>
      <c r="F22" s="168">
        <f aca="true" t="shared" si="2" ref="F22:K22">F23+F30</f>
        <v>1728</v>
      </c>
      <c r="G22" s="169">
        <f t="shared" si="2"/>
        <v>566</v>
      </c>
      <c r="H22" s="170">
        <f t="shared" si="2"/>
        <v>168</v>
      </c>
      <c r="I22" s="171">
        <f t="shared" si="2"/>
        <v>176</v>
      </c>
      <c r="J22" s="172">
        <f t="shared" si="2"/>
        <v>222</v>
      </c>
      <c r="K22" s="168">
        <f t="shared" si="2"/>
        <v>1162</v>
      </c>
      <c r="L22" s="233">
        <f>L24+L26+L33+L35</f>
        <v>11</v>
      </c>
      <c r="M22" s="173">
        <f>M27+M28+M32+M35+M36+M38+M40</f>
        <v>12</v>
      </c>
      <c r="N22" s="173">
        <f>N29+N44+N46+N42+N31+N34+N36+N40</f>
        <v>18</v>
      </c>
      <c r="O22" s="174"/>
    </row>
    <row r="23" spans="1:15" ht="12.75">
      <c r="A23" s="150" t="s">
        <v>100</v>
      </c>
      <c r="B23" s="146" t="s">
        <v>167</v>
      </c>
      <c r="C23" s="151">
        <f>SUM(C24:C29)</f>
        <v>12</v>
      </c>
      <c r="D23" s="196"/>
      <c r="E23" s="205"/>
      <c r="F23" s="151">
        <f aca="true" t="shared" si="3" ref="F23:K23">SUM(F24:F29)</f>
        <v>432</v>
      </c>
      <c r="G23" s="151">
        <f t="shared" si="3"/>
        <v>176</v>
      </c>
      <c r="H23" s="208">
        <f t="shared" si="3"/>
        <v>44</v>
      </c>
      <c r="I23" s="151">
        <f t="shared" si="3"/>
        <v>64</v>
      </c>
      <c r="J23" s="221">
        <f t="shared" si="3"/>
        <v>68</v>
      </c>
      <c r="K23" s="151">
        <f t="shared" si="3"/>
        <v>256</v>
      </c>
      <c r="L23" s="234"/>
      <c r="M23" s="152"/>
      <c r="N23" s="152"/>
      <c r="O23" s="153"/>
    </row>
    <row r="24" spans="1:15" ht="12.75">
      <c r="A24" s="119" t="s">
        <v>101</v>
      </c>
      <c r="B24" s="591" t="s">
        <v>239</v>
      </c>
      <c r="C24" s="303">
        <v>2</v>
      </c>
      <c r="D24" s="304">
        <v>1</v>
      </c>
      <c r="E24" s="305"/>
      <c r="F24" s="306">
        <v>72</v>
      </c>
      <c r="G24" s="307">
        <v>28</v>
      </c>
      <c r="H24" s="308">
        <v>8</v>
      </c>
      <c r="I24" s="309">
        <v>16</v>
      </c>
      <c r="J24" s="310">
        <v>4</v>
      </c>
      <c r="K24" s="307">
        <f aca="true" t="shared" si="4" ref="K24:K29">F24-G24</f>
        <v>44</v>
      </c>
      <c r="L24" s="311">
        <v>2</v>
      </c>
      <c r="M24" s="309"/>
      <c r="N24" s="309"/>
      <c r="O24" s="337"/>
    </row>
    <row r="25" spans="1:15" ht="27" customHeight="1">
      <c r="A25" s="119" t="s">
        <v>102</v>
      </c>
      <c r="B25" s="591" t="s">
        <v>240</v>
      </c>
      <c r="C25" s="303">
        <v>2</v>
      </c>
      <c r="D25" s="304">
        <v>1</v>
      </c>
      <c r="E25" s="305"/>
      <c r="F25" s="306">
        <v>72</v>
      </c>
      <c r="G25" s="307">
        <v>28</v>
      </c>
      <c r="H25" s="308">
        <v>8</v>
      </c>
      <c r="I25" s="309">
        <v>16</v>
      </c>
      <c r="J25" s="310">
        <v>4</v>
      </c>
      <c r="K25" s="307">
        <f t="shared" si="4"/>
        <v>44</v>
      </c>
      <c r="L25" s="311">
        <v>2</v>
      </c>
      <c r="M25" s="309"/>
      <c r="N25" s="309"/>
      <c r="O25" s="337"/>
    </row>
    <row r="26" spans="1:15" ht="12.75">
      <c r="A26" s="119" t="s">
        <v>103</v>
      </c>
      <c r="B26" s="591" t="s">
        <v>272</v>
      </c>
      <c r="C26" s="303">
        <v>2</v>
      </c>
      <c r="D26" s="304"/>
      <c r="E26" s="305">
        <v>1</v>
      </c>
      <c r="F26" s="306">
        <v>72</v>
      </c>
      <c r="G26" s="307">
        <f>H26+I26+J26</f>
        <v>28</v>
      </c>
      <c r="H26" s="308">
        <v>6</v>
      </c>
      <c r="I26" s="309"/>
      <c r="J26" s="310">
        <v>22</v>
      </c>
      <c r="K26" s="307">
        <f t="shared" si="4"/>
        <v>44</v>
      </c>
      <c r="L26" s="311">
        <v>2</v>
      </c>
      <c r="M26" s="309"/>
      <c r="N26" s="309"/>
      <c r="O26" s="337"/>
    </row>
    <row r="27" spans="1:15" ht="12.75">
      <c r="A27" s="119" t="s">
        <v>104</v>
      </c>
      <c r="B27" s="591" t="s">
        <v>276</v>
      </c>
      <c r="C27" s="303">
        <v>2</v>
      </c>
      <c r="D27" s="304"/>
      <c r="E27" s="305">
        <v>2</v>
      </c>
      <c r="F27" s="306">
        <v>72</v>
      </c>
      <c r="G27" s="307">
        <f>H27+I27+J27</f>
        <v>28</v>
      </c>
      <c r="H27" s="308">
        <v>6</v>
      </c>
      <c r="I27" s="309">
        <v>10</v>
      </c>
      <c r="J27" s="310">
        <v>12</v>
      </c>
      <c r="K27" s="307">
        <f t="shared" si="4"/>
        <v>44</v>
      </c>
      <c r="L27" s="311"/>
      <c r="M27" s="309">
        <v>2</v>
      </c>
      <c r="N27" s="309"/>
      <c r="O27" s="337"/>
    </row>
    <row r="28" spans="1:15" ht="29.25" customHeight="1">
      <c r="A28" s="119" t="s">
        <v>105</v>
      </c>
      <c r="B28" s="591" t="s">
        <v>273</v>
      </c>
      <c r="C28" s="303">
        <v>2</v>
      </c>
      <c r="D28" s="304"/>
      <c r="E28" s="305">
        <v>2</v>
      </c>
      <c r="F28" s="306">
        <v>72</v>
      </c>
      <c r="G28" s="307">
        <f>H28+I28+J28</f>
        <v>28</v>
      </c>
      <c r="H28" s="308">
        <v>4</v>
      </c>
      <c r="I28" s="309">
        <v>12</v>
      </c>
      <c r="J28" s="310">
        <v>12</v>
      </c>
      <c r="K28" s="307">
        <f t="shared" si="4"/>
        <v>44</v>
      </c>
      <c r="L28" s="311"/>
      <c r="M28" s="309">
        <v>2</v>
      </c>
      <c r="N28" s="309"/>
      <c r="O28" s="337"/>
    </row>
    <row r="29" spans="1:15" ht="28.5" customHeight="1">
      <c r="A29" s="119" t="s">
        <v>173</v>
      </c>
      <c r="B29" s="591" t="s">
        <v>277</v>
      </c>
      <c r="C29" s="198">
        <v>2</v>
      </c>
      <c r="D29" s="195"/>
      <c r="E29" s="133">
        <v>3</v>
      </c>
      <c r="F29" s="212">
        <v>72</v>
      </c>
      <c r="G29" s="214">
        <f>H29+I29+J29</f>
        <v>36</v>
      </c>
      <c r="H29" s="209">
        <v>12</v>
      </c>
      <c r="I29" s="121">
        <v>10</v>
      </c>
      <c r="J29" s="220">
        <v>14</v>
      </c>
      <c r="K29" s="213">
        <f t="shared" si="4"/>
        <v>36</v>
      </c>
      <c r="L29" s="229"/>
      <c r="M29" s="88"/>
      <c r="N29" s="88">
        <v>3</v>
      </c>
      <c r="O29" s="232"/>
    </row>
    <row r="30" spans="1:15" ht="17.25" customHeight="1">
      <c r="A30" s="150" t="s">
        <v>106</v>
      </c>
      <c r="B30" s="140" t="s">
        <v>168</v>
      </c>
      <c r="C30" s="151">
        <f>SUM(C31:C36)+C37</f>
        <v>36</v>
      </c>
      <c r="D30" s="196"/>
      <c r="E30" s="205"/>
      <c r="F30" s="151">
        <f aca="true" t="shared" si="5" ref="F30:K30">SUM(F31:F36)+F37</f>
        <v>1296</v>
      </c>
      <c r="G30" s="151">
        <f t="shared" si="5"/>
        <v>390</v>
      </c>
      <c r="H30" s="151">
        <f t="shared" si="5"/>
        <v>124</v>
      </c>
      <c r="I30" s="151">
        <f t="shared" si="5"/>
        <v>112</v>
      </c>
      <c r="J30" s="151">
        <f t="shared" si="5"/>
        <v>154</v>
      </c>
      <c r="K30" s="151">
        <f t="shared" si="5"/>
        <v>906</v>
      </c>
      <c r="L30" s="234"/>
      <c r="M30" s="152"/>
      <c r="N30" s="152"/>
      <c r="O30" s="153"/>
    </row>
    <row r="31" spans="1:15" ht="25.5" customHeight="1">
      <c r="A31" s="79" t="s">
        <v>136</v>
      </c>
      <c r="B31" s="263" t="s">
        <v>275</v>
      </c>
      <c r="C31" s="198">
        <v>2</v>
      </c>
      <c r="D31" s="195"/>
      <c r="E31" s="133">
        <v>3</v>
      </c>
      <c r="F31" s="212">
        <v>72</v>
      </c>
      <c r="G31" s="214">
        <f>H31+I31+J31</f>
        <v>24</v>
      </c>
      <c r="H31" s="209">
        <v>8</v>
      </c>
      <c r="I31" s="121">
        <v>6</v>
      </c>
      <c r="J31" s="220">
        <v>10</v>
      </c>
      <c r="K31" s="213">
        <f aca="true" t="shared" si="6" ref="K31:K36">F31-G31</f>
        <v>48</v>
      </c>
      <c r="L31" s="229"/>
      <c r="M31" s="88"/>
      <c r="N31" s="88">
        <v>2</v>
      </c>
      <c r="O31" s="232"/>
    </row>
    <row r="32" spans="1:15" ht="27" customHeight="1">
      <c r="A32" s="79" t="s">
        <v>137</v>
      </c>
      <c r="B32" s="339" t="s">
        <v>274</v>
      </c>
      <c r="C32" s="303">
        <v>4</v>
      </c>
      <c r="D32" s="304">
        <v>2</v>
      </c>
      <c r="E32" s="305"/>
      <c r="F32" s="306">
        <v>144</v>
      </c>
      <c r="G32" s="307">
        <f>H32+I32+J32</f>
        <v>28</v>
      </c>
      <c r="H32" s="308">
        <v>8</v>
      </c>
      <c r="I32" s="309">
        <v>8</v>
      </c>
      <c r="J32" s="310">
        <v>12</v>
      </c>
      <c r="K32" s="307">
        <f t="shared" si="6"/>
        <v>116</v>
      </c>
      <c r="L32" s="311"/>
      <c r="M32" s="309">
        <v>2</v>
      </c>
      <c r="N32" s="309"/>
      <c r="O32" s="337"/>
    </row>
    <row r="33" spans="1:15" ht="24.75" customHeight="1">
      <c r="A33" s="79" t="s">
        <v>138</v>
      </c>
      <c r="B33" s="340" t="s">
        <v>278</v>
      </c>
      <c r="C33" s="303">
        <v>6</v>
      </c>
      <c r="D33" s="304">
        <v>1</v>
      </c>
      <c r="E33" s="305"/>
      <c r="F33" s="306">
        <v>216</v>
      </c>
      <c r="G33" s="307">
        <v>70</v>
      </c>
      <c r="H33" s="308">
        <v>20</v>
      </c>
      <c r="I33" s="309">
        <v>20</v>
      </c>
      <c r="J33" s="310">
        <v>30</v>
      </c>
      <c r="K33" s="307">
        <f t="shared" si="6"/>
        <v>146</v>
      </c>
      <c r="L33" s="311">
        <v>5</v>
      </c>
      <c r="M33" s="309"/>
      <c r="N33" s="309"/>
      <c r="O33" s="337"/>
    </row>
    <row r="34" spans="1:15" ht="12.75">
      <c r="A34" s="79" t="s">
        <v>146</v>
      </c>
      <c r="B34" s="301" t="s">
        <v>279</v>
      </c>
      <c r="C34" s="287">
        <v>2</v>
      </c>
      <c r="D34" s="288"/>
      <c r="E34" s="289">
        <v>3</v>
      </c>
      <c r="F34" s="290">
        <v>72</v>
      </c>
      <c r="G34" s="291">
        <f>H34+I34+J34</f>
        <v>24</v>
      </c>
      <c r="H34" s="292">
        <v>8</v>
      </c>
      <c r="I34" s="293">
        <v>6</v>
      </c>
      <c r="J34" s="294">
        <v>10</v>
      </c>
      <c r="K34" s="291">
        <f t="shared" si="6"/>
        <v>48</v>
      </c>
      <c r="L34" s="295"/>
      <c r="M34" s="293"/>
      <c r="N34" s="293">
        <v>2</v>
      </c>
      <c r="O34" s="296"/>
    </row>
    <row r="35" spans="1:15" ht="25.5" customHeight="1">
      <c r="A35" s="79" t="s">
        <v>147</v>
      </c>
      <c r="B35" s="339" t="s">
        <v>243</v>
      </c>
      <c r="C35" s="303">
        <v>6</v>
      </c>
      <c r="D35" s="304">
        <v>2</v>
      </c>
      <c r="E35" s="305">
        <v>1</v>
      </c>
      <c r="F35" s="306">
        <v>216</v>
      </c>
      <c r="G35" s="307">
        <v>70</v>
      </c>
      <c r="H35" s="308">
        <v>20</v>
      </c>
      <c r="I35" s="309">
        <v>20</v>
      </c>
      <c r="J35" s="310">
        <v>30</v>
      </c>
      <c r="K35" s="307">
        <f t="shared" si="6"/>
        <v>146</v>
      </c>
      <c r="L35" s="311">
        <v>2</v>
      </c>
      <c r="M35" s="309">
        <v>3</v>
      </c>
      <c r="N35" s="309"/>
      <c r="O35" s="337"/>
    </row>
    <row r="36" spans="1:15" ht="24">
      <c r="A36" s="79" t="s">
        <v>148</v>
      </c>
      <c r="B36" s="300" t="s">
        <v>280</v>
      </c>
      <c r="C36" s="287">
        <v>2</v>
      </c>
      <c r="D36" s="288"/>
      <c r="E36" s="289">
        <v>3</v>
      </c>
      <c r="F36" s="290">
        <v>72</v>
      </c>
      <c r="G36" s="291">
        <v>12</v>
      </c>
      <c r="H36" s="292">
        <v>6</v>
      </c>
      <c r="I36" s="293">
        <v>6</v>
      </c>
      <c r="J36" s="294"/>
      <c r="K36" s="291">
        <f t="shared" si="6"/>
        <v>60</v>
      </c>
      <c r="L36" s="295"/>
      <c r="M36" s="293"/>
      <c r="N36" s="293">
        <v>1</v>
      </c>
      <c r="O36" s="296"/>
    </row>
    <row r="37" spans="1:15" ht="12.75">
      <c r="A37" s="154" t="s">
        <v>151</v>
      </c>
      <c r="B37" s="155" t="s">
        <v>145</v>
      </c>
      <c r="C37" s="156">
        <f>C38+C40+C46+C42+C44</f>
        <v>14</v>
      </c>
      <c r="D37" s="197"/>
      <c r="E37" s="206"/>
      <c r="F37" s="157">
        <f aca="true" t="shared" si="7" ref="F37:K37">F38+F40+F46+F42+F44</f>
        <v>504</v>
      </c>
      <c r="G37" s="158">
        <f t="shared" si="7"/>
        <v>162</v>
      </c>
      <c r="H37" s="158">
        <f t="shared" si="7"/>
        <v>54</v>
      </c>
      <c r="I37" s="158">
        <f t="shared" si="7"/>
        <v>46</v>
      </c>
      <c r="J37" s="158">
        <f t="shared" si="7"/>
        <v>62</v>
      </c>
      <c r="K37" s="158">
        <f t="shared" si="7"/>
        <v>342</v>
      </c>
      <c r="L37" s="235"/>
      <c r="M37" s="159"/>
      <c r="N37" s="159"/>
      <c r="O37" s="160"/>
    </row>
    <row r="38" spans="1:15" ht="27.75" customHeight="1">
      <c r="A38" s="513" t="s">
        <v>152</v>
      </c>
      <c r="B38" s="341" t="s">
        <v>281</v>
      </c>
      <c r="C38" s="303">
        <v>2</v>
      </c>
      <c r="D38" s="304"/>
      <c r="E38" s="305">
        <v>2</v>
      </c>
      <c r="F38" s="306">
        <v>72</v>
      </c>
      <c r="G38" s="307">
        <v>14</v>
      </c>
      <c r="H38" s="334">
        <v>6</v>
      </c>
      <c r="I38" s="335">
        <v>4</v>
      </c>
      <c r="J38" s="310">
        <v>4</v>
      </c>
      <c r="K38" s="307">
        <f aca="true" t="shared" si="8" ref="K38:K47">F38-G38</f>
        <v>58</v>
      </c>
      <c r="L38" s="311"/>
      <c r="M38" s="309">
        <v>1</v>
      </c>
      <c r="N38" s="309"/>
      <c r="O38" s="337"/>
    </row>
    <row r="39" spans="1:15" ht="30.75" customHeight="1">
      <c r="A39" s="514"/>
      <c r="B39" s="341" t="s">
        <v>174</v>
      </c>
      <c r="C39" s="303">
        <v>2</v>
      </c>
      <c r="D39" s="304"/>
      <c r="E39" s="305">
        <v>2</v>
      </c>
      <c r="F39" s="306">
        <v>72</v>
      </c>
      <c r="G39" s="307">
        <v>14</v>
      </c>
      <c r="H39" s="334">
        <v>6</v>
      </c>
      <c r="I39" s="335">
        <v>4</v>
      </c>
      <c r="J39" s="310">
        <v>4</v>
      </c>
      <c r="K39" s="307">
        <f t="shared" si="8"/>
        <v>58</v>
      </c>
      <c r="L39" s="311"/>
      <c r="M39" s="309">
        <v>1</v>
      </c>
      <c r="N39" s="309"/>
      <c r="O39" s="337"/>
    </row>
    <row r="40" spans="1:15" ht="26.25" customHeight="1">
      <c r="A40" s="513" t="s">
        <v>153</v>
      </c>
      <c r="B40" s="478" t="s">
        <v>282</v>
      </c>
      <c r="C40" s="303">
        <v>2</v>
      </c>
      <c r="D40" s="304"/>
      <c r="E40" s="305">
        <v>2</v>
      </c>
      <c r="F40" s="479">
        <v>72</v>
      </c>
      <c r="G40" s="479">
        <v>28</v>
      </c>
      <c r="H40" s="480">
        <v>8</v>
      </c>
      <c r="I40" s="481">
        <v>10</v>
      </c>
      <c r="J40" s="482">
        <v>10</v>
      </c>
      <c r="K40" s="483">
        <f t="shared" si="8"/>
        <v>44</v>
      </c>
      <c r="L40" s="484"/>
      <c r="M40" s="481">
        <v>2</v>
      </c>
      <c r="N40" s="309"/>
      <c r="O40" s="337"/>
    </row>
    <row r="41" spans="1:15" ht="26.25" customHeight="1">
      <c r="A41" s="514"/>
      <c r="B41" s="341" t="s">
        <v>175</v>
      </c>
      <c r="C41" s="303">
        <v>2</v>
      </c>
      <c r="D41" s="304"/>
      <c r="E41" s="305">
        <v>2</v>
      </c>
      <c r="F41" s="306">
        <v>72</v>
      </c>
      <c r="G41" s="306">
        <v>28</v>
      </c>
      <c r="H41" s="308">
        <v>8</v>
      </c>
      <c r="I41" s="309">
        <v>10</v>
      </c>
      <c r="J41" s="310">
        <v>10</v>
      </c>
      <c r="K41" s="307">
        <f t="shared" si="8"/>
        <v>44</v>
      </c>
      <c r="L41" s="311"/>
      <c r="M41" s="309">
        <v>2</v>
      </c>
      <c r="N41" s="309"/>
      <c r="O41" s="337"/>
    </row>
    <row r="42" spans="1:15" ht="27.75" customHeight="1">
      <c r="A42" s="513" t="s">
        <v>154</v>
      </c>
      <c r="B42" s="264" t="s">
        <v>283</v>
      </c>
      <c r="C42" s="198">
        <v>4</v>
      </c>
      <c r="D42" s="195">
        <v>3</v>
      </c>
      <c r="E42" s="133"/>
      <c r="F42" s="212">
        <v>144</v>
      </c>
      <c r="G42" s="214">
        <v>48</v>
      </c>
      <c r="H42" s="209">
        <v>16</v>
      </c>
      <c r="I42" s="121">
        <v>12</v>
      </c>
      <c r="J42" s="220">
        <v>20</v>
      </c>
      <c r="K42" s="213">
        <f>F42-G42</f>
        <v>96</v>
      </c>
      <c r="L42" s="229"/>
      <c r="M42" s="88"/>
      <c r="N42" s="88">
        <v>4</v>
      </c>
      <c r="O42" s="232"/>
    </row>
    <row r="43" spans="1:15" ht="16.5" customHeight="1">
      <c r="A43" s="514"/>
      <c r="B43" s="265" t="s">
        <v>176</v>
      </c>
      <c r="C43" s="198">
        <v>4</v>
      </c>
      <c r="D43" s="195">
        <v>3</v>
      </c>
      <c r="E43" s="133"/>
      <c r="F43" s="212">
        <v>144</v>
      </c>
      <c r="G43" s="214">
        <v>48</v>
      </c>
      <c r="H43" s="209">
        <v>16</v>
      </c>
      <c r="I43" s="121">
        <v>12</v>
      </c>
      <c r="J43" s="220">
        <v>20</v>
      </c>
      <c r="K43" s="213">
        <f>F43-G43</f>
        <v>96</v>
      </c>
      <c r="L43" s="229"/>
      <c r="M43" s="88"/>
      <c r="N43" s="88">
        <v>4</v>
      </c>
      <c r="O43" s="232"/>
    </row>
    <row r="44" spans="1:15" ht="15.75" customHeight="1">
      <c r="A44" s="513" t="s">
        <v>160</v>
      </c>
      <c r="B44" s="266" t="s">
        <v>189</v>
      </c>
      <c r="C44" s="198">
        <v>4</v>
      </c>
      <c r="D44" s="195">
        <v>3</v>
      </c>
      <c r="E44" s="133"/>
      <c r="F44" s="212">
        <v>144</v>
      </c>
      <c r="G44" s="214">
        <v>48</v>
      </c>
      <c r="H44" s="209">
        <v>16</v>
      </c>
      <c r="I44" s="121">
        <v>12</v>
      </c>
      <c r="J44" s="220">
        <v>20</v>
      </c>
      <c r="K44" s="213">
        <f>F44-G44</f>
        <v>96</v>
      </c>
      <c r="L44" s="229"/>
      <c r="M44" s="88"/>
      <c r="N44" s="88">
        <v>4</v>
      </c>
      <c r="O44" s="232"/>
    </row>
    <row r="45" spans="1:15" ht="27.75" customHeight="1">
      <c r="A45" s="514"/>
      <c r="B45" s="299" t="s">
        <v>284</v>
      </c>
      <c r="C45" s="287">
        <v>4</v>
      </c>
      <c r="D45" s="288">
        <v>3</v>
      </c>
      <c r="E45" s="289"/>
      <c r="F45" s="290">
        <v>144</v>
      </c>
      <c r="G45" s="291">
        <v>48</v>
      </c>
      <c r="H45" s="292">
        <v>16</v>
      </c>
      <c r="I45" s="293">
        <v>12</v>
      </c>
      <c r="J45" s="294">
        <v>20</v>
      </c>
      <c r="K45" s="291">
        <f>F45-G45</f>
        <v>96</v>
      </c>
      <c r="L45" s="295"/>
      <c r="M45" s="293"/>
      <c r="N45" s="293">
        <v>4</v>
      </c>
      <c r="O45" s="296"/>
    </row>
    <row r="46" spans="1:15" ht="24">
      <c r="A46" s="513" t="s">
        <v>161</v>
      </c>
      <c r="B46" s="299" t="s">
        <v>285</v>
      </c>
      <c r="C46" s="287">
        <v>2</v>
      </c>
      <c r="D46" s="288"/>
      <c r="E46" s="289">
        <v>3</v>
      </c>
      <c r="F46" s="290">
        <v>72</v>
      </c>
      <c r="G46" s="291">
        <v>24</v>
      </c>
      <c r="H46" s="292">
        <v>8</v>
      </c>
      <c r="I46" s="293">
        <v>8</v>
      </c>
      <c r="J46" s="294">
        <v>8</v>
      </c>
      <c r="K46" s="291">
        <f t="shared" si="8"/>
        <v>48</v>
      </c>
      <c r="L46" s="295"/>
      <c r="M46" s="293"/>
      <c r="N46" s="293">
        <v>2</v>
      </c>
      <c r="O46" s="296"/>
    </row>
    <row r="47" spans="1:15" ht="24">
      <c r="A47" s="514"/>
      <c r="B47" s="298" t="s">
        <v>286</v>
      </c>
      <c r="C47" s="287">
        <v>2</v>
      </c>
      <c r="D47" s="288"/>
      <c r="E47" s="289">
        <v>3</v>
      </c>
      <c r="F47" s="290">
        <v>72</v>
      </c>
      <c r="G47" s="291">
        <v>24</v>
      </c>
      <c r="H47" s="292">
        <v>8</v>
      </c>
      <c r="I47" s="293">
        <v>8</v>
      </c>
      <c r="J47" s="294">
        <v>8</v>
      </c>
      <c r="K47" s="291">
        <f t="shared" si="8"/>
        <v>48</v>
      </c>
      <c r="L47" s="295"/>
      <c r="M47" s="293"/>
      <c r="N47" s="293">
        <v>2</v>
      </c>
      <c r="O47" s="296"/>
    </row>
    <row r="48" spans="1:15" s="80" customFormat="1" ht="12.75">
      <c r="A48" s="175" t="s">
        <v>107</v>
      </c>
      <c r="B48" s="176" t="s">
        <v>169</v>
      </c>
      <c r="C48" s="168">
        <f>C49+C50+C51+C52</f>
        <v>36</v>
      </c>
      <c r="D48" s="170"/>
      <c r="E48" s="172"/>
      <c r="F48" s="177">
        <f>F49+F50+F51+F52</f>
        <v>1296</v>
      </c>
      <c r="G48" s="177"/>
      <c r="H48" s="178"/>
      <c r="I48" s="179"/>
      <c r="J48" s="180"/>
      <c r="K48" s="177">
        <f>K49+K50+K52</f>
        <v>1080</v>
      </c>
      <c r="L48" s="236"/>
      <c r="M48" s="181"/>
      <c r="N48" s="181"/>
      <c r="O48" s="182"/>
    </row>
    <row r="49" spans="1:15" s="108" customFormat="1" ht="12.75">
      <c r="A49" s="119" t="s">
        <v>108</v>
      </c>
      <c r="B49" s="187" t="s">
        <v>111</v>
      </c>
      <c r="C49" s="198">
        <v>8</v>
      </c>
      <c r="D49" s="261">
        <v>1</v>
      </c>
      <c r="E49" s="133"/>
      <c r="F49" s="213">
        <f>C49*36</f>
        <v>288</v>
      </c>
      <c r="G49" s="213"/>
      <c r="H49" s="209"/>
      <c r="I49" s="121"/>
      <c r="J49" s="222"/>
      <c r="K49" s="213">
        <f>SUM(L49:O49)</f>
        <v>288</v>
      </c>
      <c r="L49" s="237">
        <v>288</v>
      </c>
      <c r="M49" s="121"/>
      <c r="N49" s="121"/>
      <c r="O49" s="238"/>
    </row>
    <row r="50" spans="1:15" ht="12.75">
      <c r="A50" s="119" t="s">
        <v>109</v>
      </c>
      <c r="B50" s="187" t="s">
        <v>110</v>
      </c>
      <c r="C50" s="198">
        <v>10</v>
      </c>
      <c r="D50" s="272">
        <v>3</v>
      </c>
      <c r="E50" s="109"/>
      <c r="F50" s="213">
        <f>C50*36</f>
        <v>360</v>
      </c>
      <c r="G50" s="214"/>
      <c r="H50" s="207"/>
      <c r="I50" s="88"/>
      <c r="J50" s="220"/>
      <c r="K50" s="213">
        <f>SUM(L50:O50)</f>
        <v>360</v>
      </c>
      <c r="L50" s="229"/>
      <c r="M50" s="88"/>
      <c r="N50" s="88">
        <v>360</v>
      </c>
      <c r="O50" s="232"/>
    </row>
    <row r="51" spans="1:15" ht="12.75">
      <c r="A51" s="119" t="s">
        <v>139</v>
      </c>
      <c r="B51" s="187" t="s">
        <v>180</v>
      </c>
      <c r="C51" s="198">
        <v>6</v>
      </c>
      <c r="D51" s="253"/>
      <c r="E51" s="109"/>
      <c r="F51" s="213">
        <f>C51*36</f>
        <v>216</v>
      </c>
      <c r="G51" s="214"/>
      <c r="H51" s="207"/>
      <c r="I51" s="88"/>
      <c r="J51" s="220"/>
      <c r="K51" s="213">
        <f>SUM(L51:O51)</f>
        <v>216</v>
      </c>
      <c r="L51" s="229"/>
      <c r="M51" s="88">
        <v>216</v>
      </c>
      <c r="N51" s="88"/>
      <c r="O51" s="232"/>
    </row>
    <row r="52" spans="1:15" ht="12.75">
      <c r="A52" s="119" t="s">
        <v>179</v>
      </c>
      <c r="B52" s="188" t="s">
        <v>162</v>
      </c>
      <c r="C52" s="198">
        <v>12</v>
      </c>
      <c r="D52" s="271">
        <v>3.4</v>
      </c>
      <c r="E52" s="109"/>
      <c r="F52" s="213">
        <f>C52*36</f>
        <v>432</v>
      </c>
      <c r="G52" s="214"/>
      <c r="H52" s="207"/>
      <c r="I52" s="88"/>
      <c r="J52" s="220"/>
      <c r="K52" s="213">
        <f>SUM(L52:O52)</f>
        <v>432</v>
      </c>
      <c r="L52" s="229"/>
      <c r="M52" s="88"/>
      <c r="N52" s="88">
        <v>54</v>
      </c>
      <c r="O52" s="232">
        <v>378</v>
      </c>
    </row>
    <row r="53" spans="1:15" s="80" customFormat="1" ht="12.75">
      <c r="A53" s="166" t="s">
        <v>112</v>
      </c>
      <c r="B53" s="167" t="s">
        <v>170</v>
      </c>
      <c r="C53" s="168">
        <v>20</v>
      </c>
      <c r="D53" s="170"/>
      <c r="E53" s="172"/>
      <c r="F53" s="215"/>
      <c r="G53" s="218"/>
      <c r="H53" s="210"/>
      <c r="I53" s="183"/>
      <c r="J53" s="223"/>
      <c r="K53" s="218"/>
      <c r="L53" s="239"/>
      <c r="M53" s="183"/>
      <c r="N53" s="183"/>
      <c r="O53" s="240">
        <v>720</v>
      </c>
    </row>
    <row r="54" spans="1:15" s="80" customFormat="1" ht="38.25">
      <c r="A54" s="262"/>
      <c r="B54" s="184" t="s">
        <v>188</v>
      </c>
      <c r="C54" s="168"/>
      <c r="D54" s="185"/>
      <c r="E54" s="185"/>
      <c r="F54" s="216"/>
      <c r="G54" s="219"/>
      <c r="H54" s="186"/>
      <c r="I54" s="186"/>
      <c r="J54" s="186"/>
      <c r="K54" s="219"/>
      <c r="L54" s="242"/>
      <c r="M54" s="183">
        <v>1</v>
      </c>
      <c r="N54" s="243"/>
      <c r="O54" s="183"/>
    </row>
    <row r="55" spans="1:15" s="80" customFormat="1" ht="13.5" thickBot="1">
      <c r="A55" s="122"/>
      <c r="B55" s="123" t="s">
        <v>141</v>
      </c>
      <c r="C55" s="124">
        <f>C11+C22+C48+C53</f>
        <v>120</v>
      </c>
      <c r="D55" s="244"/>
      <c r="E55" s="244"/>
      <c r="F55" s="217"/>
      <c r="G55" s="297"/>
      <c r="H55" s="247"/>
      <c r="I55" s="247"/>
      <c r="J55" s="247"/>
      <c r="K55" s="254"/>
      <c r="L55" s="255">
        <f>C13+C14+C20+C24+C25+C26+C33+C35/2+6*1.5</f>
        <v>30</v>
      </c>
      <c r="M55" s="244">
        <f>C15+C17+C18+C27+C28+C32+3+C38+4*1.5+1</f>
        <v>30</v>
      </c>
      <c r="N55" s="256">
        <f>8*1.5+C29+C31+C34+C36+C42+C44+C46</f>
        <v>30</v>
      </c>
      <c r="O55" s="257">
        <v>30</v>
      </c>
    </row>
    <row r="56" spans="1:15" s="80" customFormat="1" ht="13.5" thickBot="1">
      <c r="A56" s="110"/>
      <c r="B56" s="111" t="s">
        <v>140</v>
      </c>
      <c r="C56" s="115">
        <f>F56+F48+O53</f>
        <v>4320</v>
      </c>
      <c r="D56" s="245"/>
      <c r="E56" s="246"/>
      <c r="F56" s="81">
        <f>F11+F22</f>
        <v>2304</v>
      </c>
      <c r="G56" s="251"/>
      <c r="H56" s="248"/>
      <c r="I56" s="249"/>
      <c r="J56" s="250"/>
      <c r="K56" s="251"/>
      <c r="L56" s="258">
        <f>L11+L22</f>
        <v>17</v>
      </c>
      <c r="M56" s="259">
        <f>M11+M22</f>
        <v>17</v>
      </c>
      <c r="N56" s="259">
        <f>N22+N11</f>
        <v>18</v>
      </c>
      <c r="O56" s="260"/>
    </row>
    <row r="57" spans="1:15" s="80" customFormat="1" ht="12.75">
      <c r="A57" s="82"/>
      <c r="B57" s="82"/>
      <c r="C57" s="83"/>
      <c r="D57" s="83"/>
      <c r="E57" s="83"/>
      <c r="F57" s="83"/>
      <c r="G57" s="84"/>
      <c r="H57" s="530" t="s">
        <v>113</v>
      </c>
      <c r="I57" s="531"/>
      <c r="J57" s="531"/>
      <c r="K57" s="532"/>
      <c r="L57" s="85">
        <v>1</v>
      </c>
      <c r="M57" s="85">
        <v>2</v>
      </c>
      <c r="N57" s="85">
        <v>3</v>
      </c>
      <c r="O57" s="85">
        <v>4</v>
      </c>
    </row>
    <row r="58" spans="1:15" s="66" customFormat="1" ht="15">
      <c r="A58" s="86"/>
      <c r="B58" s="87"/>
      <c r="C58" s="533"/>
      <c r="D58" s="533"/>
      <c r="E58" s="533"/>
      <c r="F58" s="534"/>
      <c r="G58" s="67"/>
      <c r="H58" s="535" t="s">
        <v>114</v>
      </c>
      <c r="I58" s="536"/>
      <c r="J58" s="536"/>
      <c r="K58" s="537"/>
      <c r="L58" s="88">
        <v>14</v>
      </c>
      <c r="M58" s="88">
        <v>14</v>
      </c>
      <c r="N58" s="88">
        <v>12</v>
      </c>
      <c r="O58" s="88"/>
    </row>
    <row r="59" spans="1:15" s="66" customFormat="1" ht="12.75">
      <c r="A59" s="86"/>
      <c r="C59" s="114"/>
      <c r="D59" s="89"/>
      <c r="E59" s="89"/>
      <c r="F59" s="67"/>
      <c r="G59" s="67"/>
      <c r="H59" s="510" t="s">
        <v>115</v>
      </c>
      <c r="I59" s="511"/>
      <c r="J59" s="511"/>
      <c r="K59" s="512"/>
      <c r="L59" s="117">
        <f>L56</f>
        <v>17</v>
      </c>
      <c r="M59" s="117">
        <f>M56</f>
        <v>17</v>
      </c>
      <c r="N59" s="117">
        <f>N56</f>
        <v>18</v>
      </c>
      <c r="O59" s="88"/>
    </row>
    <row r="60" spans="1:15" s="66" customFormat="1" ht="15">
      <c r="A60" s="86"/>
      <c r="B60" s="87"/>
      <c r="C60" s="89"/>
      <c r="D60" s="89"/>
      <c r="E60" s="89"/>
      <c r="F60" s="67"/>
      <c r="G60" s="67"/>
      <c r="H60" s="510" t="s">
        <v>116</v>
      </c>
      <c r="I60" s="511"/>
      <c r="J60" s="511"/>
      <c r="K60" s="512"/>
      <c r="L60" s="117">
        <f>((F13+F14+F20+F24+F26+F33+216/6*3)/17+54)/2</f>
        <v>47.11764705882353</v>
      </c>
      <c r="M60" s="117">
        <f>((F15+F17+F18+F27+F28+F32+F35/2+F38+F40)/17+54)/2</f>
        <v>53.470588235294116</v>
      </c>
      <c r="N60" s="117">
        <f>(8*54/8+(F29+F31+F34+F36+F42+F44+F46)/15)/2</f>
        <v>48.6</v>
      </c>
      <c r="O60" s="117">
        <f>20*1.5*36/20</f>
        <v>54</v>
      </c>
    </row>
    <row r="61" spans="1:15" s="66" customFormat="1" ht="15">
      <c r="A61" s="86"/>
      <c r="B61" s="87"/>
      <c r="C61" s="89"/>
      <c r="D61" s="89"/>
      <c r="E61" s="89"/>
      <c r="F61" s="67"/>
      <c r="G61" s="67"/>
      <c r="H61" s="510" t="s">
        <v>117</v>
      </c>
      <c r="I61" s="511"/>
      <c r="J61" s="511"/>
      <c r="K61" s="512"/>
      <c r="L61" s="117">
        <v>5</v>
      </c>
      <c r="M61" s="117">
        <v>5</v>
      </c>
      <c r="N61" s="117">
        <v>2</v>
      </c>
      <c r="O61" s="88">
        <v>1</v>
      </c>
    </row>
    <row r="62" spans="1:15" s="66" customFormat="1" ht="15">
      <c r="A62" s="86"/>
      <c r="B62" s="87"/>
      <c r="C62" s="89"/>
      <c r="D62" s="89"/>
      <c r="E62" s="89"/>
      <c r="F62" s="67"/>
      <c r="G62" s="67"/>
      <c r="H62" s="510" t="s">
        <v>118</v>
      </c>
      <c r="I62" s="511"/>
      <c r="J62" s="511"/>
      <c r="K62" s="512"/>
      <c r="L62" s="117">
        <v>6</v>
      </c>
      <c r="M62" s="117">
        <v>6</v>
      </c>
      <c r="N62" s="117">
        <v>7</v>
      </c>
      <c r="O62" s="88">
        <v>1</v>
      </c>
    </row>
    <row r="63" spans="1:15" s="66" customFormat="1" ht="15">
      <c r="A63" s="86"/>
      <c r="B63" s="87"/>
      <c r="C63" s="241"/>
      <c r="D63" s="89"/>
      <c r="E63" s="89"/>
      <c r="F63" s="67"/>
      <c r="G63" s="67"/>
      <c r="H63" s="67"/>
      <c r="I63" s="67"/>
      <c r="J63" s="67"/>
      <c r="K63" s="67"/>
      <c r="L63" s="65"/>
      <c r="M63" s="65"/>
      <c r="N63" s="65"/>
      <c r="O63" s="65"/>
    </row>
    <row r="64" spans="2:15" ht="12.75">
      <c r="B64" s="91"/>
      <c r="C64" s="84"/>
      <c r="D64" s="84"/>
      <c r="E64" s="84"/>
      <c r="F64" s="84"/>
      <c r="H64" s="67"/>
      <c r="I64" s="77"/>
      <c r="J64" s="77"/>
      <c r="K64" s="60"/>
      <c r="L64" s="92"/>
      <c r="M64" s="93"/>
      <c r="N64" s="71" t="s">
        <v>119</v>
      </c>
      <c r="O64" s="71" t="s">
        <v>120</v>
      </c>
    </row>
    <row r="65" spans="2:15" ht="12.75">
      <c r="B65" s="91"/>
      <c r="C65" s="94"/>
      <c r="D65" s="94"/>
      <c r="E65" s="94"/>
      <c r="F65" s="94"/>
      <c r="H65" s="67"/>
      <c r="I65" s="77"/>
      <c r="J65" s="77"/>
      <c r="K65" s="60"/>
      <c r="L65" s="95" t="s">
        <v>121</v>
      </c>
      <c r="M65" s="96"/>
      <c r="N65" s="117">
        <f>G11+G22</f>
        <v>874</v>
      </c>
      <c r="O65" s="118">
        <v>100</v>
      </c>
    </row>
    <row r="66" spans="2:15" ht="12.75">
      <c r="B66" s="91"/>
      <c r="C66" s="97"/>
      <c r="D66" s="98"/>
      <c r="E66" s="98"/>
      <c r="F66" s="98"/>
      <c r="H66" s="67"/>
      <c r="I66" s="67"/>
      <c r="J66" s="67"/>
      <c r="K66" s="60"/>
      <c r="L66" s="99" t="s">
        <v>86</v>
      </c>
      <c r="M66" s="100"/>
      <c r="N66" s="109">
        <f>H11+H22</f>
        <v>244</v>
      </c>
      <c r="O66" s="117">
        <f>(N66*O65)/N65</f>
        <v>27.91762013729977</v>
      </c>
    </row>
    <row r="67" spans="2:15" ht="12.75" customHeight="1">
      <c r="B67" s="91"/>
      <c r="C67" s="101"/>
      <c r="D67" s="101"/>
      <c r="E67" s="101"/>
      <c r="F67" s="101"/>
      <c r="K67" s="60"/>
      <c r="L67" s="131" t="s">
        <v>87</v>
      </c>
      <c r="M67" s="132"/>
      <c r="N67" s="133">
        <f>I11+I22</f>
        <v>288</v>
      </c>
      <c r="O67" s="120">
        <f>(N67*O65)/N65</f>
        <v>32.951945080091534</v>
      </c>
    </row>
    <row r="68" spans="2:15" ht="12.75">
      <c r="B68" s="91"/>
      <c r="C68" s="78"/>
      <c r="D68" s="78"/>
      <c r="E68" s="78"/>
      <c r="F68" s="78"/>
      <c r="K68" s="60"/>
      <c r="L68" s="99" t="s">
        <v>122</v>
      </c>
      <c r="M68" s="100"/>
      <c r="N68" s="109">
        <f>J11+J22</f>
        <v>342</v>
      </c>
      <c r="O68" s="117">
        <f>(N68*O65)/N65</f>
        <v>39.130434782608695</v>
      </c>
    </row>
    <row r="69" spans="2:12" ht="12.75">
      <c r="B69" s="102" t="s">
        <v>123</v>
      </c>
      <c r="C69" s="103"/>
      <c r="D69" s="60"/>
      <c r="E69" s="103"/>
      <c r="F69" s="103"/>
      <c r="G69" s="116" t="s">
        <v>235</v>
      </c>
      <c r="H69" s="103"/>
      <c r="I69" s="103"/>
      <c r="J69" s="103"/>
      <c r="K69" s="103"/>
      <c r="L69" s="103"/>
    </row>
    <row r="70" spans="2:12" ht="12.75">
      <c r="B70" s="102"/>
      <c r="C70" s="103"/>
      <c r="D70" s="60"/>
      <c r="E70" s="103"/>
      <c r="F70" s="103"/>
      <c r="G70" s="103"/>
      <c r="H70" s="104"/>
      <c r="I70" s="103"/>
      <c r="J70" s="103"/>
      <c r="K70" s="103"/>
      <c r="L70" s="103"/>
    </row>
    <row r="71" spans="2:15" ht="12.75">
      <c r="B71" s="102" t="s">
        <v>124</v>
      </c>
      <c r="C71" s="103"/>
      <c r="D71" s="103"/>
      <c r="E71" s="103"/>
      <c r="F71" s="103"/>
      <c r="G71" s="116" t="s">
        <v>287</v>
      </c>
      <c r="H71" s="103"/>
      <c r="I71" s="103"/>
      <c r="J71" s="103"/>
      <c r="K71" s="103"/>
      <c r="L71" s="67"/>
      <c r="M71" s="65"/>
      <c r="N71" s="94"/>
      <c r="O71" s="94"/>
    </row>
    <row r="72" spans="2:15" ht="12.75">
      <c r="B72" s="105"/>
      <c r="C72" s="103"/>
      <c r="D72" s="103"/>
      <c r="E72" s="103"/>
      <c r="F72" s="103"/>
      <c r="G72" s="103"/>
      <c r="H72" s="104"/>
      <c r="I72" s="103"/>
      <c r="J72" s="103"/>
      <c r="K72" s="103"/>
      <c r="L72" s="125"/>
      <c r="M72" s="125"/>
      <c r="N72" s="126"/>
      <c r="O72" s="126"/>
    </row>
    <row r="73" spans="2:15" ht="12.75">
      <c r="B73" s="102" t="s">
        <v>186</v>
      </c>
      <c r="C73" s="103"/>
      <c r="D73" s="103"/>
      <c r="E73" s="103"/>
      <c r="F73" s="103"/>
      <c r="G73" s="116" t="s">
        <v>235</v>
      </c>
      <c r="H73" s="103"/>
      <c r="I73" s="103"/>
      <c r="J73" s="103"/>
      <c r="K73" s="103"/>
      <c r="L73" s="127"/>
      <c r="M73" s="127"/>
      <c r="N73" s="126"/>
      <c r="O73" s="126"/>
    </row>
    <row r="74" spans="7:15" ht="12.75">
      <c r="G74" s="67"/>
      <c r="H74" s="67"/>
      <c r="I74" s="67"/>
      <c r="J74" s="67"/>
      <c r="L74" s="128"/>
      <c r="M74" s="129"/>
      <c r="N74" s="130"/>
      <c r="O74" s="130"/>
    </row>
    <row r="75" spans="2:15" ht="12.75">
      <c r="B75" s="102" t="s">
        <v>142</v>
      </c>
      <c r="C75" s="103"/>
      <c r="D75" s="103"/>
      <c r="E75" s="103"/>
      <c r="F75" s="103"/>
      <c r="G75" s="116" t="s">
        <v>143</v>
      </c>
      <c r="H75" s="103"/>
      <c r="I75" s="103"/>
      <c r="J75" s="103"/>
      <c r="K75" s="103"/>
      <c r="L75" s="127"/>
      <c r="M75" s="127"/>
      <c r="N75" s="126"/>
      <c r="O75" s="126"/>
    </row>
    <row r="76" spans="12:15" ht="12.75">
      <c r="L76" s="65"/>
      <c r="M76" s="65"/>
      <c r="N76" s="65"/>
      <c r="O76" s="65"/>
    </row>
    <row r="77" spans="2:9" ht="12.75">
      <c r="B77" s="273" t="s">
        <v>184</v>
      </c>
      <c r="C77" s="274"/>
      <c r="D77" s="274"/>
      <c r="E77" s="274"/>
      <c r="F77" s="275"/>
      <c r="G77" s="275" t="s">
        <v>185</v>
      </c>
      <c r="H77" s="275"/>
      <c r="I77" s="275"/>
    </row>
  </sheetData>
  <sheetProtection/>
  <mergeCells count="28">
    <mergeCell ref="H60:K60"/>
    <mergeCell ref="D6:E8"/>
    <mergeCell ref="A20:A21"/>
    <mergeCell ref="A42:A43"/>
    <mergeCell ref="H57:K57"/>
    <mergeCell ref="C58:F58"/>
    <mergeCell ref="H58:K58"/>
    <mergeCell ref="K8:K9"/>
    <mergeCell ref="A44:A45"/>
    <mergeCell ref="A46:A47"/>
    <mergeCell ref="A5:N5"/>
    <mergeCell ref="H61:K61"/>
    <mergeCell ref="H62:K62"/>
    <mergeCell ref="A38:A39"/>
    <mergeCell ref="A40:A41"/>
    <mergeCell ref="A6:A9"/>
    <mergeCell ref="B6:B9"/>
    <mergeCell ref="C6:C9"/>
    <mergeCell ref="F6:K6"/>
    <mergeCell ref="H59:K59"/>
    <mergeCell ref="L6:O6"/>
    <mergeCell ref="F7:F9"/>
    <mergeCell ref="G7:K7"/>
    <mergeCell ref="G8:G9"/>
    <mergeCell ref="H8:H9"/>
    <mergeCell ref="I8:I9"/>
    <mergeCell ref="J8:J9"/>
    <mergeCell ref="L8:O8"/>
  </mergeCells>
  <printOptions/>
  <pageMargins left="0.35" right="0.2" top="0.63" bottom="0.7480314960629921" header="0.51" footer="0.31496062992125984"/>
  <pageSetup horizontalDpi="180" verticalDpi="180" orientation="landscape" paperSize="9" scale="85" r:id="rId1"/>
  <ignoredErrors>
    <ignoredError sqref="K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28">
      <selection activeCell="G12" sqref="G12"/>
    </sheetView>
  </sheetViews>
  <sheetFormatPr defaultColWidth="9.140625" defaultRowHeight="15"/>
  <cols>
    <col min="1" max="1" width="3.8515625" style="0" customWidth="1"/>
    <col min="4" max="4" width="18.00390625" style="0" customWidth="1"/>
    <col min="11" max="11" width="6.421875" style="0" customWidth="1"/>
    <col min="12" max="12" width="5.00390625" style="0" customWidth="1"/>
    <col min="13" max="13" width="4.421875" style="0" customWidth="1"/>
    <col min="14" max="14" width="10.57421875" style="0" customWidth="1"/>
  </cols>
  <sheetData>
    <row r="1" spans="13:16" ht="15.75">
      <c r="M1" s="342"/>
      <c r="N1" s="343"/>
      <c r="O1" s="342"/>
      <c r="P1" s="342"/>
    </row>
    <row r="2" spans="1:16" ht="18.75">
      <c r="A2" s="344"/>
      <c r="B2" s="344"/>
      <c r="C2" s="344"/>
      <c r="D2" s="344"/>
      <c r="E2" s="345" t="s">
        <v>190</v>
      </c>
      <c r="F2" s="344"/>
      <c r="G2" s="344"/>
      <c r="H2" s="344"/>
      <c r="I2" s="344"/>
      <c r="J2" s="344"/>
      <c r="K2" s="344"/>
      <c r="L2" s="344"/>
      <c r="M2" s="346"/>
      <c r="N2" s="347"/>
      <c r="O2" s="346"/>
      <c r="P2" s="347"/>
    </row>
    <row r="3" spans="1:16" ht="15.75">
      <c r="A3" s="344"/>
      <c r="B3" s="344"/>
      <c r="C3" s="344"/>
      <c r="D3" s="344"/>
      <c r="E3" s="344"/>
      <c r="F3" s="346" t="s">
        <v>191</v>
      </c>
      <c r="G3" s="344"/>
      <c r="H3" s="344"/>
      <c r="I3" s="344"/>
      <c r="J3" s="344"/>
      <c r="K3" s="344"/>
      <c r="L3" s="344"/>
      <c r="M3" s="347"/>
      <c r="N3" s="569"/>
      <c r="O3" s="569"/>
      <c r="P3" s="569"/>
    </row>
    <row r="4" spans="1:16" ht="15.75">
      <c r="A4" s="344"/>
      <c r="B4" s="344"/>
      <c r="C4" s="344"/>
      <c r="D4" s="346" t="s">
        <v>192</v>
      </c>
      <c r="E4" s="346"/>
      <c r="F4" s="346"/>
      <c r="G4" s="346"/>
      <c r="H4" s="346"/>
      <c r="I4" s="346"/>
      <c r="J4" s="348"/>
      <c r="K4" s="346"/>
      <c r="L4" s="346"/>
      <c r="M4" s="344"/>
      <c r="N4" s="344"/>
      <c r="O4" s="344"/>
      <c r="P4" s="344"/>
    </row>
    <row r="5" spans="1:16" ht="15.75">
      <c r="A5" s="344"/>
      <c r="B5" s="344"/>
      <c r="C5" s="344"/>
      <c r="D5" s="346" t="s">
        <v>193</v>
      </c>
      <c r="E5" s="344"/>
      <c r="F5" s="344"/>
      <c r="G5" s="344"/>
      <c r="H5" s="344"/>
      <c r="I5" s="346"/>
      <c r="J5" s="348"/>
      <c r="K5" s="346"/>
      <c r="L5" s="346"/>
      <c r="M5" s="344"/>
      <c r="N5" s="344"/>
      <c r="O5" s="344"/>
      <c r="P5" s="344"/>
    </row>
    <row r="6" spans="1:16" ht="15.75">
      <c r="A6" s="344"/>
      <c r="B6" s="344"/>
      <c r="C6" s="344"/>
      <c r="D6" s="346" t="s">
        <v>194</v>
      </c>
      <c r="E6" s="344"/>
      <c r="F6" s="344"/>
      <c r="G6" s="344"/>
      <c r="H6" s="344"/>
      <c r="I6" s="346"/>
      <c r="J6" s="348"/>
      <c r="K6" s="346"/>
      <c r="L6" s="346"/>
      <c r="M6" s="344"/>
      <c r="N6" s="348"/>
      <c r="O6" s="348"/>
      <c r="P6" s="344"/>
    </row>
    <row r="7" spans="1:16" ht="15">
      <c r="A7" s="344"/>
      <c r="B7" s="344"/>
      <c r="C7" s="344"/>
      <c r="D7" s="344"/>
      <c r="E7" s="347"/>
      <c r="F7" s="349" t="s">
        <v>265</v>
      </c>
      <c r="G7" s="349"/>
      <c r="H7" s="349"/>
      <c r="I7" s="347"/>
      <c r="J7" s="347"/>
      <c r="K7" s="344"/>
      <c r="L7" s="347"/>
      <c r="M7" s="347"/>
      <c r="N7" s="344"/>
      <c r="O7" s="344"/>
      <c r="P7" s="344"/>
    </row>
    <row r="8" spans="1:16" ht="12" customHeight="1">
      <c r="A8" s="350" t="s">
        <v>195</v>
      </c>
      <c r="B8" s="351" t="s">
        <v>196</v>
      </c>
      <c r="C8" s="352"/>
      <c r="D8" s="353"/>
      <c r="E8" s="354" t="s">
        <v>197</v>
      </c>
      <c r="F8" s="355" t="s">
        <v>198</v>
      </c>
      <c r="G8" s="354" t="s">
        <v>199</v>
      </c>
      <c r="H8" s="354" t="s">
        <v>200</v>
      </c>
      <c r="I8" s="356" t="s">
        <v>201</v>
      </c>
      <c r="J8" s="357"/>
      <c r="K8" s="357"/>
      <c r="L8" s="357"/>
      <c r="M8" s="358"/>
      <c r="N8" s="355" t="s">
        <v>202</v>
      </c>
      <c r="O8" s="570" t="s">
        <v>203</v>
      </c>
      <c r="P8" s="571"/>
    </row>
    <row r="9" spans="1:16" ht="13.5" customHeight="1">
      <c r="A9" s="359"/>
      <c r="B9" s="360"/>
      <c r="C9" s="361"/>
      <c r="D9" s="362"/>
      <c r="E9" s="363"/>
      <c r="F9" s="364"/>
      <c r="G9" s="363"/>
      <c r="H9" s="363"/>
      <c r="I9" s="365"/>
      <c r="J9" s="366"/>
      <c r="K9" s="366"/>
      <c r="L9" s="366"/>
      <c r="M9" s="367"/>
      <c r="N9" s="364"/>
      <c r="O9" s="572"/>
      <c r="P9" s="573"/>
    </row>
    <row r="10" spans="1:16" ht="25.5" customHeight="1">
      <c r="A10" s="368">
        <v>2</v>
      </c>
      <c r="B10" s="539" t="s">
        <v>236</v>
      </c>
      <c r="C10" s="539"/>
      <c r="D10" s="539"/>
      <c r="E10" s="373">
        <f>F10+G10+H10</f>
        <v>28</v>
      </c>
      <c r="F10" s="369">
        <v>6</v>
      </c>
      <c r="G10" s="369">
        <v>22</v>
      </c>
      <c r="H10" s="369"/>
      <c r="I10" s="472" t="s">
        <v>252</v>
      </c>
      <c r="J10" s="473"/>
      <c r="K10" s="473"/>
      <c r="L10" s="473"/>
      <c r="M10" s="474"/>
      <c r="N10" s="370" t="s">
        <v>204</v>
      </c>
      <c r="O10" s="371"/>
      <c r="P10" s="372"/>
    </row>
    <row r="11" spans="1:16" ht="27" customHeight="1">
      <c r="A11" s="377"/>
      <c r="B11" s="539" t="s">
        <v>237</v>
      </c>
      <c r="C11" s="539"/>
      <c r="D11" s="539"/>
      <c r="E11" s="373">
        <f>F11+G11+H11</f>
        <v>28</v>
      </c>
      <c r="F11" s="373">
        <v>8</v>
      </c>
      <c r="G11" s="373">
        <v>20</v>
      </c>
      <c r="H11" s="376"/>
      <c r="I11" s="475" t="s">
        <v>252</v>
      </c>
      <c r="J11" s="476"/>
      <c r="K11" s="476"/>
      <c r="L11" s="476"/>
      <c r="M11" s="475"/>
      <c r="N11" s="370" t="s">
        <v>204</v>
      </c>
      <c r="O11" s="374"/>
      <c r="P11" s="375"/>
    </row>
    <row r="12" spans="1:16" ht="88.5" customHeight="1">
      <c r="A12" s="485"/>
      <c r="B12" s="539" t="s">
        <v>238</v>
      </c>
      <c r="C12" s="539"/>
      <c r="D12" s="539"/>
      <c r="E12" s="373">
        <f>F12+G12+H12</f>
        <v>28</v>
      </c>
      <c r="F12" s="373">
        <v>8</v>
      </c>
      <c r="G12" s="373">
        <v>10</v>
      </c>
      <c r="H12" s="376">
        <v>10</v>
      </c>
      <c r="I12" s="475" t="s">
        <v>253</v>
      </c>
      <c r="J12" s="476"/>
      <c r="K12" s="476"/>
      <c r="L12" s="476"/>
      <c r="M12" s="477"/>
      <c r="N12" s="370" t="s">
        <v>204</v>
      </c>
      <c r="O12" s="374"/>
      <c r="P12" s="375"/>
    </row>
    <row r="13" spans="1:16" ht="27.75" customHeight="1">
      <c r="A13" s="486"/>
      <c r="B13" s="539" t="s">
        <v>239</v>
      </c>
      <c r="C13" s="539"/>
      <c r="D13" s="539"/>
      <c r="E13" s="471">
        <v>28</v>
      </c>
      <c r="F13" s="373">
        <v>8</v>
      </c>
      <c r="G13" s="373">
        <v>16</v>
      </c>
      <c r="H13" s="376">
        <v>4</v>
      </c>
      <c r="I13" s="475" t="s">
        <v>255</v>
      </c>
      <c r="J13" s="476"/>
      <c r="K13" s="476"/>
      <c r="L13" s="476"/>
      <c r="M13" s="477"/>
      <c r="N13" s="370" t="s">
        <v>205</v>
      </c>
      <c r="O13" s="374"/>
      <c r="P13" s="375"/>
    </row>
    <row r="14" spans="1:16" ht="27" customHeight="1">
      <c r="A14" s="567"/>
      <c r="B14" s="539" t="s">
        <v>240</v>
      </c>
      <c r="C14" s="539"/>
      <c r="D14" s="539"/>
      <c r="E14" s="369">
        <v>28</v>
      </c>
      <c r="F14" s="369">
        <v>8</v>
      </c>
      <c r="G14" s="369">
        <v>16</v>
      </c>
      <c r="H14" s="376">
        <v>4</v>
      </c>
      <c r="I14" s="475" t="s">
        <v>254</v>
      </c>
      <c r="J14" s="476"/>
      <c r="K14" s="476"/>
      <c r="L14" s="476"/>
      <c r="M14" s="477"/>
      <c r="N14" s="370" t="s">
        <v>205</v>
      </c>
      <c r="O14" s="374"/>
      <c r="P14" s="375"/>
    </row>
    <row r="15" spans="1:16" ht="16.5" customHeight="1">
      <c r="A15" s="568"/>
      <c r="B15" s="468" t="s">
        <v>241</v>
      </c>
      <c r="C15" s="469"/>
      <c r="D15" s="470"/>
      <c r="E15" s="369">
        <f>F15+G15+H15</f>
        <v>28</v>
      </c>
      <c r="F15" s="369">
        <v>6</v>
      </c>
      <c r="G15" s="369"/>
      <c r="H15" s="376">
        <v>22</v>
      </c>
      <c r="I15" s="475" t="s">
        <v>252</v>
      </c>
      <c r="J15" s="476"/>
      <c r="K15" s="476"/>
      <c r="L15" s="476"/>
      <c r="M15" s="477"/>
      <c r="N15" s="370" t="s">
        <v>204</v>
      </c>
      <c r="O15" s="374"/>
      <c r="P15" s="375"/>
    </row>
    <row r="16" spans="1:16" ht="30.75" customHeight="1">
      <c r="A16" s="368"/>
      <c r="B16" s="539" t="s">
        <v>242</v>
      </c>
      <c r="C16" s="539"/>
      <c r="D16" s="539"/>
      <c r="E16" s="369">
        <v>70</v>
      </c>
      <c r="F16" s="369">
        <v>20</v>
      </c>
      <c r="G16" s="369">
        <v>20</v>
      </c>
      <c r="H16" s="376">
        <v>30</v>
      </c>
      <c r="I16" s="475" t="s">
        <v>256</v>
      </c>
      <c r="J16" s="476"/>
      <c r="K16" s="476"/>
      <c r="L16" s="476"/>
      <c r="M16" s="477"/>
      <c r="N16" s="370" t="s">
        <v>204</v>
      </c>
      <c r="O16" s="374"/>
      <c r="P16" s="375"/>
    </row>
    <row r="17" spans="1:16" ht="27.75" customHeight="1">
      <c r="A17" s="368"/>
      <c r="B17" s="539" t="s">
        <v>243</v>
      </c>
      <c r="C17" s="539"/>
      <c r="D17" s="539"/>
      <c r="E17" s="369">
        <v>28</v>
      </c>
      <c r="F17" s="369">
        <v>10</v>
      </c>
      <c r="G17" s="369">
        <v>10</v>
      </c>
      <c r="H17" s="376">
        <v>8</v>
      </c>
      <c r="I17" s="475" t="s">
        <v>256</v>
      </c>
      <c r="J17" s="476"/>
      <c r="K17" s="476"/>
      <c r="L17" s="476"/>
      <c r="M17" s="477"/>
      <c r="N17" s="370" t="s">
        <v>204</v>
      </c>
      <c r="O17" s="374"/>
      <c r="P17" s="375"/>
    </row>
    <row r="18" spans="1:16" ht="26.25" customHeight="1">
      <c r="A18" s="378">
        <v>9</v>
      </c>
      <c r="B18" s="574" t="s">
        <v>111</v>
      </c>
      <c r="C18" s="574"/>
      <c r="D18" s="574"/>
      <c r="E18" s="553" t="s">
        <v>261</v>
      </c>
      <c r="F18" s="554"/>
      <c r="G18" s="554"/>
      <c r="H18" s="554"/>
      <c r="I18" s="554"/>
      <c r="J18" s="554"/>
      <c r="K18" s="554"/>
      <c r="L18" s="554"/>
      <c r="M18" s="555"/>
      <c r="N18" s="379"/>
      <c r="O18" s="380"/>
      <c r="P18" s="381"/>
    </row>
    <row r="19" spans="1:16" ht="15.75">
      <c r="A19" s="382"/>
      <c r="B19" s="344"/>
      <c r="C19" s="344"/>
      <c r="D19" s="344"/>
      <c r="E19" s="344" t="s">
        <v>207</v>
      </c>
      <c r="F19" s="344"/>
      <c r="G19" s="344"/>
      <c r="H19" s="575" t="s">
        <v>206</v>
      </c>
      <c r="I19" s="575"/>
      <c r="J19" s="575"/>
      <c r="K19" s="575"/>
      <c r="L19" s="575"/>
      <c r="M19" s="344"/>
      <c r="N19" s="344"/>
      <c r="O19" s="344"/>
      <c r="P19" s="344"/>
    </row>
    <row r="20" spans="1:16" ht="15.75">
      <c r="A20" s="382"/>
      <c r="B20" s="344"/>
      <c r="C20" s="344"/>
      <c r="D20" s="344"/>
      <c r="E20" s="344"/>
      <c r="F20" s="344"/>
      <c r="G20" s="344"/>
      <c r="H20" s="383"/>
      <c r="I20" s="383"/>
      <c r="J20" s="383"/>
      <c r="K20" s="383"/>
      <c r="L20" s="383"/>
      <c r="M20" s="344"/>
      <c r="N20" s="344"/>
      <c r="O20" s="344"/>
      <c r="P20" s="344"/>
    </row>
    <row r="21" spans="1:16" ht="18.75">
      <c r="A21" s="382"/>
      <c r="B21" s="344"/>
      <c r="C21" s="344"/>
      <c r="D21" s="344"/>
      <c r="E21" s="345" t="s">
        <v>190</v>
      </c>
      <c r="F21" s="344"/>
      <c r="G21" s="344"/>
      <c r="H21" s="344"/>
      <c r="I21" s="344"/>
      <c r="J21" s="344"/>
      <c r="K21" s="344"/>
      <c r="L21" s="383"/>
      <c r="M21" s="344"/>
      <c r="N21" s="344"/>
      <c r="O21" s="344"/>
      <c r="P21" s="344"/>
    </row>
    <row r="22" spans="1:16" ht="15.75">
      <c r="A22" s="382"/>
      <c r="B22" s="344"/>
      <c r="C22" s="344"/>
      <c r="D22" s="344"/>
      <c r="E22" s="344"/>
      <c r="F22" s="346" t="s">
        <v>191</v>
      </c>
      <c r="G22" s="344"/>
      <c r="H22" s="344"/>
      <c r="I22" s="344"/>
      <c r="J22" s="344"/>
      <c r="K22" s="344"/>
      <c r="L22" s="344"/>
      <c r="M22" s="344"/>
      <c r="N22" s="344"/>
      <c r="O22" s="344"/>
      <c r="P22" s="344"/>
    </row>
    <row r="23" spans="1:16" ht="15.75">
      <c r="A23" s="344"/>
      <c r="B23" s="344"/>
      <c r="C23" s="344"/>
      <c r="D23" s="346" t="s">
        <v>192</v>
      </c>
      <c r="E23" s="346"/>
      <c r="F23" s="346"/>
      <c r="G23" s="346"/>
      <c r="H23" s="346"/>
      <c r="I23" s="346"/>
      <c r="J23" s="348"/>
      <c r="K23" s="346"/>
      <c r="L23" s="344"/>
      <c r="M23" s="344"/>
      <c r="N23" s="344"/>
      <c r="O23" s="344"/>
      <c r="P23" s="344"/>
    </row>
    <row r="24" spans="1:16" ht="15.75">
      <c r="A24" s="344"/>
      <c r="B24" s="344"/>
      <c r="C24" s="344"/>
      <c r="D24" s="346" t="s">
        <v>193</v>
      </c>
      <c r="E24" s="344"/>
      <c r="F24" s="344"/>
      <c r="G24" s="344"/>
      <c r="H24" s="344"/>
      <c r="I24" s="346"/>
      <c r="J24" s="348"/>
      <c r="K24" s="346"/>
      <c r="L24" s="346"/>
      <c r="M24" s="344"/>
      <c r="N24" s="344"/>
      <c r="O24" s="344"/>
      <c r="P24" s="344"/>
    </row>
    <row r="25" spans="1:16" ht="15.75">
      <c r="A25" s="344"/>
      <c r="B25" s="344"/>
      <c r="C25" s="344"/>
      <c r="D25" s="346" t="s">
        <v>208</v>
      </c>
      <c r="E25" s="344"/>
      <c r="F25" s="344"/>
      <c r="G25" s="344"/>
      <c r="H25" s="344"/>
      <c r="I25" s="346"/>
      <c r="J25" s="348"/>
      <c r="K25" s="346"/>
      <c r="L25" s="346"/>
      <c r="M25" s="344"/>
      <c r="N25" s="348"/>
      <c r="O25" s="348"/>
      <c r="P25" s="344"/>
    </row>
    <row r="26" spans="1:16" ht="15">
      <c r="A26" s="344"/>
      <c r="B26" s="344"/>
      <c r="C26" s="344"/>
      <c r="D26" s="344"/>
      <c r="E26" s="347"/>
      <c r="F26" s="349" t="s">
        <v>265</v>
      </c>
      <c r="G26" s="349"/>
      <c r="H26" s="349"/>
      <c r="I26" s="347"/>
      <c r="J26" s="347"/>
      <c r="K26" s="344"/>
      <c r="L26" s="347"/>
      <c r="M26" s="347"/>
      <c r="N26" s="344"/>
      <c r="O26" s="344"/>
      <c r="P26" s="344"/>
    </row>
    <row r="27" spans="1:16" ht="12.75" customHeight="1">
      <c r="A27" s="576" t="s">
        <v>195</v>
      </c>
      <c r="B27" s="564" t="s">
        <v>196</v>
      </c>
      <c r="C27" s="564"/>
      <c r="D27" s="564"/>
      <c r="E27" s="560" t="s">
        <v>197</v>
      </c>
      <c r="F27" s="564" t="s">
        <v>198</v>
      </c>
      <c r="G27" s="560" t="s">
        <v>199</v>
      </c>
      <c r="H27" s="560" t="s">
        <v>200</v>
      </c>
      <c r="I27" s="562" t="s">
        <v>201</v>
      </c>
      <c r="J27" s="562"/>
      <c r="K27" s="562"/>
      <c r="L27" s="562"/>
      <c r="M27" s="562"/>
      <c r="N27" s="564" t="s">
        <v>202</v>
      </c>
      <c r="O27" s="560" t="s">
        <v>203</v>
      </c>
      <c r="P27" s="560"/>
    </row>
    <row r="28" spans="1:16" ht="15">
      <c r="A28" s="577"/>
      <c r="B28" s="565"/>
      <c r="C28" s="565"/>
      <c r="D28" s="565"/>
      <c r="E28" s="561"/>
      <c r="F28" s="565"/>
      <c r="G28" s="561"/>
      <c r="H28" s="561"/>
      <c r="I28" s="563"/>
      <c r="J28" s="563"/>
      <c r="K28" s="563"/>
      <c r="L28" s="563"/>
      <c r="M28" s="563"/>
      <c r="N28" s="565"/>
      <c r="O28" s="566"/>
      <c r="P28" s="566"/>
    </row>
    <row r="29" spans="1:16" ht="30" customHeight="1">
      <c r="A29" s="368">
        <v>2</v>
      </c>
      <c r="B29" s="539" t="s">
        <v>243</v>
      </c>
      <c r="C29" s="539"/>
      <c r="D29" s="539"/>
      <c r="E29" s="369">
        <v>42</v>
      </c>
      <c r="F29" s="369">
        <v>10</v>
      </c>
      <c r="G29" s="369">
        <v>10</v>
      </c>
      <c r="H29" s="376">
        <v>22</v>
      </c>
      <c r="I29" s="475" t="s">
        <v>256</v>
      </c>
      <c r="J29" s="476"/>
      <c r="K29" s="476"/>
      <c r="L29" s="476"/>
      <c r="M29" s="477"/>
      <c r="N29" s="370" t="s">
        <v>204</v>
      </c>
      <c r="O29" s="558"/>
      <c r="P29" s="559"/>
    </row>
    <row r="30" spans="1:16" ht="27.75" customHeight="1">
      <c r="A30" s="368">
        <v>3</v>
      </c>
      <c r="B30" s="539" t="s">
        <v>244</v>
      </c>
      <c r="C30" s="539"/>
      <c r="D30" s="539"/>
      <c r="E30" s="385">
        <f>F30+G30+H30</f>
        <v>28</v>
      </c>
      <c r="F30" s="385">
        <v>6</v>
      </c>
      <c r="G30" s="385">
        <v>10</v>
      </c>
      <c r="H30" s="385">
        <v>12</v>
      </c>
      <c r="I30" s="475" t="s">
        <v>252</v>
      </c>
      <c r="J30" s="476"/>
      <c r="K30" s="476"/>
      <c r="L30" s="476"/>
      <c r="M30" s="477"/>
      <c r="N30" s="370" t="s">
        <v>204</v>
      </c>
      <c r="O30" s="558"/>
      <c r="P30" s="559"/>
    </row>
    <row r="31" spans="1:16" ht="16.5" customHeight="1">
      <c r="A31" s="368"/>
      <c r="B31" s="539" t="s">
        <v>245</v>
      </c>
      <c r="C31" s="539"/>
      <c r="D31" s="539"/>
      <c r="E31" s="385">
        <f>F31+G31+H31</f>
        <v>42</v>
      </c>
      <c r="F31" s="385">
        <v>10</v>
      </c>
      <c r="G31" s="385">
        <v>10</v>
      </c>
      <c r="H31" s="385">
        <v>22</v>
      </c>
      <c r="I31" s="548" t="s">
        <v>257</v>
      </c>
      <c r="J31" s="549"/>
      <c r="K31" s="549"/>
      <c r="L31" s="549"/>
      <c r="M31" s="550"/>
      <c r="N31" s="370" t="s">
        <v>204</v>
      </c>
      <c r="O31" s="558"/>
      <c r="P31" s="559"/>
    </row>
    <row r="32" spans="1:16" ht="26.25" customHeight="1">
      <c r="A32" s="368"/>
      <c r="B32" s="539" t="s">
        <v>246</v>
      </c>
      <c r="C32" s="539"/>
      <c r="D32" s="539"/>
      <c r="E32" s="385">
        <f>F32+G32+H32</f>
        <v>42</v>
      </c>
      <c r="F32" s="385">
        <v>10</v>
      </c>
      <c r="G32" s="385">
        <v>10</v>
      </c>
      <c r="H32" s="385">
        <v>22</v>
      </c>
      <c r="I32" s="548" t="s">
        <v>258</v>
      </c>
      <c r="J32" s="549"/>
      <c r="K32" s="549"/>
      <c r="L32" s="549"/>
      <c r="M32" s="550"/>
      <c r="N32" s="370" t="s">
        <v>204</v>
      </c>
      <c r="O32" s="558"/>
      <c r="P32" s="559"/>
    </row>
    <row r="33" spans="1:16" ht="30.75" customHeight="1">
      <c r="A33" s="368"/>
      <c r="B33" s="539" t="s">
        <v>247</v>
      </c>
      <c r="C33" s="539"/>
      <c r="D33" s="539"/>
      <c r="E33" s="385">
        <v>28</v>
      </c>
      <c r="F33" s="385">
        <v>6</v>
      </c>
      <c r="G33" s="385">
        <v>10</v>
      </c>
      <c r="H33" s="385">
        <v>12</v>
      </c>
      <c r="I33" s="475" t="s">
        <v>255</v>
      </c>
      <c r="J33" s="476"/>
      <c r="K33" s="476"/>
      <c r="L33" s="476"/>
      <c r="M33" s="477"/>
      <c r="N33" s="370" t="s">
        <v>205</v>
      </c>
      <c r="O33" s="558"/>
      <c r="P33" s="559"/>
    </row>
    <row r="34" spans="1:16" ht="27" customHeight="1">
      <c r="A34" s="368"/>
      <c r="B34" s="539" t="s">
        <v>248</v>
      </c>
      <c r="C34" s="539"/>
      <c r="D34" s="539"/>
      <c r="E34" s="385">
        <f>F34+G34+H34</f>
        <v>28</v>
      </c>
      <c r="F34" s="385">
        <v>4</v>
      </c>
      <c r="G34" s="385">
        <v>12</v>
      </c>
      <c r="H34" s="385">
        <v>12</v>
      </c>
      <c r="I34" s="475" t="s">
        <v>255</v>
      </c>
      <c r="J34" s="476"/>
      <c r="K34" s="476"/>
      <c r="L34" s="476"/>
      <c r="M34" s="477"/>
      <c r="N34" s="370" t="s">
        <v>205</v>
      </c>
      <c r="O34" s="558"/>
      <c r="P34" s="559"/>
    </row>
    <row r="35" spans="1:16" ht="30.75" customHeight="1">
      <c r="A35" s="368"/>
      <c r="B35" s="539" t="s">
        <v>249</v>
      </c>
      <c r="C35" s="539"/>
      <c r="D35" s="539"/>
      <c r="E35" s="385">
        <f>F35+G35+H35</f>
        <v>28</v>
      </c>
      <c r="F35" s="385">
        <v>8</v>
      </c>
      <c r="G35" s="385">
        <v>8</v>
      </c>
      <c r="H35" s="385">
        <v>12</v>
      </c>
      <c r="I35" s="548" t="s">
        <v>259</v>
      </c>
      <c r="J35" s="549"/>
      <c r="K35" s="549"/>
      <c r="L35" s="549"/>
      <c r="M35" s="550"/>
      <c r="N35" s="370" t="s">
        <v>205</v>
      </c>
      <c r="O35" s="556"/>
      <c r="P35" s="557"/>
    </row>
    <row r="36" spans="1:16" ht="81.75" customHeight="1">
      <c r="A36" s="368">
        <v>4</v>
      </c>
      <c r="B36" s="546" t="s">
        <v>250</v>
      </c>
      <c r="C36" s="547"/>
      <c r="D36" s="547"/>
      <c r="E36" s="385">
        <v>14</v>
      </c>
      <c r="F36" s="385">
        <v>6</v>
      </c>
      <c r="G36" s="385">
        <v>4</v>
      </c>
      <c r="H36" s="385">
        <v>4</v>
      </c>
      <c r="I36" s="548" t="s">
        <v>260</v>
      </c>
      <c r="J36" s="549"/>
      <c r="K36" s="549"/>
      <c r="L36" s="549"/>
      <c r="M36" s="550"/>
      <c r="N36" s="370" t="s">
        <v>204</v>
      </c>
      <c r="O36" s="556"/>
      <c r="P36" s="557"/>
    </row>
    <row r="37" spans="1:16" ht="77.25" customHeight="1">
      <c r="A37" s="368">
        <v>5</v>
      </c>
      <c r="B37" s="546" t="s">
        <v>263</v>
      </c>
      <c r="C37" s="547"/>
      <c r="D37" s="547"/>
      <c r="E37" s="385">
        <v>28</v>
      </c>
      <c r="F37" s="385">
        <v>8</v>
      </c>
      <c r="G37" s="385">
        <v>10</v>
      </c>
      <c r="H37" s="385">
        <v>10</v>
      </c>
      <c r="I37" s="548" t="s">
        <v>264</v>
      </c>
      <c r="J37" s="549"/>
      <c r="K37" s="549"/>
      <c r="L37" s="549"/>
      <c r="M37" s="550"/>
      <c r="N37" s="370" t="s">
        <v>204</v>
      </c>
      <c r="O37" s="551"/>
      <c r="P37" s="552"/>
    </row>
    <row r="38" spans="1:16" ht="28.5" customHeight="1">
      <c r="A38" s="386">
        <v>9</v>
      </c>
      <c r="B38" s="540" t="s">
        <v>180</v>
      </c>
      <c r="C38" s="541"/>
      <c r="D38" s="542"/>
      <c r="E38" s="543" t="s">
        <v>262</v>
      </c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5"/>
    </row>
    <row r="39" spans="1:16" ht="15">
      <c r="A39" s="387"/>
      <c r="B39" s="344"/>
      <c r="C39" s="344"/>
      <c r="D39" s="344"/>
      <c r="E39" s="344" t="s">
        <v>207</v>
      </c>
      <c r="F39" s="344"/>
      <c r="G39" s="344"/>
      <c r="H39" s="538" t="s">
        <v>206</v>
      </c>
      <c r="I39" s="538"/>
      <c r="J39" s="538"/>
      <c r="K39" s="538"/>
      <c r="L39" s="538"/>
      <c r="M39" s="344"/>
      <c r="N39" s="344"/>
      <c r="O39" s="344"/>
      <c r="P39" s="344"/>
    </row>
  </sheetData>
  <sheetProtection/>
  <mergeCells count="48">
    <mergeCell ref="A14:A15"/>
    <mergeCell ref="N3:P3"/>
    <mergeCell ref="O8:P9"/>
    <mergeCell ref="B10:D10"/>
    <mergeCell ref="B29:D29"/>
    <mergeCell ref="O29:P29"/>
    <mergeCell ref="B18:D18"/>
    <mergeCell ref="H19:L19"/>
    <mergeCell ref="A27:A28"/>
    <mergeCell ref="B27:D28"/>
    <mergeCell ref="E27:E28"/>
    <mergeCell ref="F27:F28"/>
    <mergeCell ref="G27:G28"/>
    <mergeCell ref="O30:P30"/>
    <mergeCell ref="I31:M31"/>
    <mergeCell ref="O31:P31"/>
    <mergeCell ref="I32:M32"/>
    <mergeCell ref="O32:P32"/>
    <mergeCell ref="H27:H28"/>
    <mergeCell ref="I27:M28"/>
    <mergeCell ref="N27:N28"/>
    <mergeCell ref="O27:P28"/>
    <mergeCell ref="I36:M36"/>
    <mergeCell ref="O36:P36"/>
    <mergeCell ref="O33:P33"/>
    <mergeCell ref="O34:P34"/>
    <mergeCell ref="B33:D33"/>
    <mergeCell ref="B34:D34"/>
    <mergeCell ref="B38:D38"/>
    <mergeCell ref="E38:P38"/>
    <mergeCell ref="B37:D37"/>
    <mergeCell ref="I37:M37"/>
    <mergeCell ref="O37:P37"/>
    <mergeCell ref="E18:M18"/>
    <mergeCell ref="B35:D35"/>
    <mergeCell ref="I35:M35"/>
    <mergeCell ref="O35:P35"/>
    <mergeCell ref="B36:D36"/>
    <mergeCell ref="H39:L39"/>
    <mergeCell ref="B11:D11"/>
    <mergeCell ref="B12:D12"/>
    <mergeCell ref="B13:D13"/>
    <mergeCell ref="B14:D14"/>
    <mergeCell ref="B16:D16"/>
    <mergeCell ref="B17:D17"/>
    <mergeCell ref="B30:D30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9"/>
  <sheetViews>
    <sheetView tabSelected="1" zoomScalePageLayoutView="0" workbookViewId="0" topLeftCell="B34">
      <selection activeCell="D3" sqref="D3"/>
    </sheetView>
  </sheetViews>
  <sheetFormatPr defaultColWidth="9.140625" defaultRowHeight="15"/>
  <cols>
    <col min="1" max="1" width="3.8515625" style="0" customWidth="1"/>
    <col min="2" max="2" width="49.00390625" style="0" customWidth="1"/>
    <col min="3" max="3" width="8.7109375" style="0" customWidth="1"/>
    <col min="4" max="4" width="8.421875" style="0" customWidth="1"/>
    <col min="6" max="6" width="7.421875" style="0" customWidth="1"/>
    <col min="7" max="7" width="6.57421875" style="0" customWidth="1"/>
    <col min="8" max="8" width="8.140625" style="0" customWidth="1"/>
    <col min="9" max="9" width="7.8515625" style="0" customWidth="1"/>
    <col min="10" max="10" width="5.28125" style="0" customWidth="1"/>
    <col min="11" max="11" width="7.28125" style="0" customWidth="1"/>
    <col min="12" max="12" width="6.8515625" style="0" customWidth="1"/>
    <col min="13" max="13" width="7.421875" style="0" customWidth="1"/>
    <col min="14" max="14" width="6.7109375" style="0" customWidth="1"/>
    <col min="15" max="15" width="7.8515625" style="0" customWidth="1"/>
    <col min="16" max="16" width="7.57421875" style="0" customWidth="1"/>
    <col min="17" max="17" width="5.8515625" style="0" customWidth="1"/>
    <col min="18" max="18" width="7.28125" style="0" customWidth="1"/>
    <col min="19" max="19" width="7.00390625" style="0" customWidth="1"/>
  </cols>
  <sheetData>
    <row r="1" ht="15">
      <c r="Q1" s="388"/>
    </row>
    <row r="2" spans="1:20" ht="15.75">
      <c r="A2" s="344"/>
      <c r="B2" s="348" t="s">
        <v>210</v>
      </c>
      <c r="C2" s="348"/>
      <c r="D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4"/>
    </row>
    <row r="3" spans="1:20" ht="15.75">
      <c r="A3" s="344"/>
      <c r="B3" s="348" t="s">
        <v>211</v>
      </c>
      <c r="C3" s="348"/>
      <c r="E3" s="348"/>
      <c r="F3" s="348"/>
      <c r="G3" s="348" t="s">
        <v>212</v>
      </c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4"/>
    </row>
    <row r="4" spans="1:20" ht="15.75">
      <c r="A4" s="344"/>
      <c r="B4" s="348" t="s">
        <v>266</v>
      </c>
      <c r="C4" s="348"/>
      <c r="D4" s="348"/>
      <c r="E4" s="389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4"/>
    </row>
    <row r="5" spans="1:20" ht="16.5" thickBot="1">
      <c r="A5" s="344"/>
      <c r="B5" s="348" t="s">
        <v>267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4"/>
    </row>
    <row r="6" spans="1:19" ht="15.75">
      <c r="A6" s="390" t="s">
        <v>195</v>
      </c>
      <c r="B6" s="390"/>
      <c r="C6" s="583" t="s">
        <v>81</v>
      </c>
      <c r="D6" s="584"/>
      <c r="E6" s="585"/>
      <c r="F6" s="583" t="s">
        <v>213</v>
      </c>
      <c r="G6" s="584"/>
      <c r="H6" s="584"/>
      <c r="I6" s="584"/>
      <c r="J6" s="584"/>
      <c r="K6" s="584"/>
      <c r="L6" s="585"/>
      <c r="M6" s="583" t="s">
        <v>214</v>
      </c>
      <c r="N6" s="584"/>
      <c r="O6" s="584"/>
      <c r="P6" s="584"/>
      <c r="Q6" s="584"/>
      <c r="R6" s="584"/>
      <c r="S6" s="585"/>
    </row>
    <row r="7" spans="1:19" ht="15" customHeight="1">
      <c r="A7" s="391" t="s">
        <v>215</v>
      </c>
      <c r="B7" s="391" t="s">
        <v>216</v>
      </c>
      <c r="C7" s="392" t="s">
        <v>217</v>
      </c>
      <c r="D7" s="393" t="s">
        <v>218</v>
      </c>
      <c r="E7" s="394" t="s">
        <v>219</v>
      </c>
      <c r="F7" s="392" t="s">
        <v>220</v>
      </c>
      <c r="G7" s="578" t="s">
        <v>221</v>
      </c>
      <c r="H7" s="578" t="s">
        <v>222</v>
      </c>
      <c r="I7" s="578" t="s">
        <v>223</v>
      </c>
      <c r="J7" s="578" t="s">
        <v>224</v>
      </c>
      <c r="K7" s="581" t="s">
        <v>225</v>
      </c>
      <c r="L7" s="582"/>
      <c r="M7" s="392" t="s">
        <v>220</v>
      </c>
      <c r="N7" s="578" t="s">
        <v>86</v>
      </c>
      <c r="O7" s="578" t="s">
        <v>222</v>
      </c>
      <c r="P7" s="578" t="s">
        <v>223</v>
      </c>
      <c r="Q7" s="578" t="s">
        <v>224</v>
      </c>
      <c r="R7" s="581" t="s">
        <v>225</v>
      </c>
      <c r="S7" s="582"/>
    </row>
    <row r="8" spans="1:19" ht="30.75" customHeight="1" thickBot="1">
      <c r="A8" s="395"/>
      <c r="B8" s="396"/>
      <c r="C8" s="397" t="s">
        <v>226</v>
      </c>
      <c r="D8" s="398"/>
      <c r="E8" s="399"/>
      <c r="F8" s="397" t="s">
        <v>227</v>
      </c>
      <c r="G8" s="579"/>
      <c r="H8" s="579"/>
      <c r="I8" s="579"/>
      <c r="J8" s="580"/>
      <c r="K8" s="400" t="s">
        <v>228</v>
      </c>
      <c r="L8" s="401" t="s">
        <v>229</v>
      </c>
      <c r="M8" s="397" t="s">
        <v>227</v>
      </c>
      <c r="N8" s="579"/>
      <c r="O8" s="579"/>
      <c r="P8" s="579"/>
      <c r="Q8" s="580"/>
      <c r="R8" s="402" t="s">
        <v>228</v>
      </c>
      <c r="S8" s="401" t="s">
        <v>229</v>
      </c>
    </row>
    <row r="9" spans="1:19" ht="15">
      <c r="A9" s="403">
        <v>1</v>
      </c>
      <c r="B9" s="404" t="s">
        <v>236</v>
      </c>
      <c r="C9" s="405">
        <v>72</v>
      </c>
      <c r="D9" s="406">
        <v>72</v>
      </c>
      <c r="E9" s="407"/>
      <c r="F9" s="461">
        <f>G9+H9+I9</f>
        <v>28</v>
      </c>
      <c r="G9" s="462">
        <v>6</v>
      </c>
      <c r="H9" s="121">
        <v>22</v>
      </c>
      <c r="I9" s="420"/>
      <c r="J9" s="409">
        <v>2</v>
      </c>
      <c r="K9" s="409">
        <v>1</v>
      </c>
      <c r="L9" s="410"/>
      <c r="M9" s="408"/>
      <c r="N9" s="409"/>
      <c r="O9" s="409"/>
      <c r="P9" s="409"/>
      <c r="Q9" s="409"/>
      <c r="R9" s="409"/>
      <c r="S9" s="410"/>
    </row>
    <row r="10" spans="1:19" ht="27" customHeight="1">
      <c r="A10" s="411">
        <v>2</v>
      </c>
      <c r="B10" s="412" t="s">
        <v>237</v>
      </c>
      <c r="C10" s="408">
        <v>72</v>
      </c>
      <c r="D10" s="409">
        <v>72</v>
      </c>
      <c r="E10" s="410"/>
      <c r="F10" s="461">
        <f>G10+H10+I10</f>
        <v>28</v>
      </c>
      <c r="G10" s="121">
        <v>8</v>
      </c>
      <c r="H10" s="121">
        <v>20</v>
      </c>
      <c r="I10" s="420"/>
      <c r="J10" s="409">
        <v>2</v>
      </c>
      <c r="K10" s="409">
        <v>1</v>
      </c>
      <c r="L10" s="410"/>
      <c r="M10" s="408"/>
      <c r="N10" s="409"/>
      <c r="O10" s="409"/>
      <c r="P10" s="409"/>
      <c r="Q10" s="409"/>
      <c r="R10" s="409"/>
      <c r="S10" s="410"/>
    </row>
    <row r="11" spans="1:19" ht="52.5" customHeight="1">
      <c r="A11" s="411">
        <v>3</v>
      </c>
      <c r="B11" s="413" t="s">
        <v>238</v>
      </c>
      <c r="C11" s="408">
        <v>72</v>
      </c>
      <c r="D11" s="409">
        <v>72</v>
      </c>
      <c r="E11" s="410"/>
      <c r="F11" s="461">
        <f>G11+H11+I11</f>
        <v>28</v>
      </c>
      <c r="G11" s="463">
        <v>8</v>
      </c>
      <c r="H11" s="463">
        <v>10</v>
      </c>
      <c r="I11" s="464">
        <v>10</v>
      </c>
      <c r="J11" s="409">
        <v>2</v>
      </c>
      <c r="K11" s="409"/>
      <c r="L11" s="410">
        <v>1</v>
      </c>
      <c r="M11" s="408"/>
      <c r="N11" s="409"/>
      <c r="O11" s="409"/>
      <c r="P11" s="409"/>
      <c r="Q11" s="409"/>
      <c r="R11" s="409"/>
      <c r="S11" s="410"/>
    </row>
    <row r="12" spans="1:19" ht="28.5" customHeight="1">
      <c r="A12" s="411">
        <v>4</v>
      </c>
      <c r="B12" s="414" t="s">
        <v>239</v>
      </c>
      <c r="C12" s="408">
        <v>72</v>
      </c>
      <c r="D12" s="409">
        <v>72</v>
      </c>
      <c r="E12" s="410"/>
      <c r="F12" s="461">
        <v>28</v>
      </c>
      <c r="G12" s="121">
        <v>8</v>
      </c>
      <c r="H12" s="121">
        <v>16</v>
      </c>
      <c r="I12" s="222">
        <v>4</v>
      </c>
      <c r="J12" s="409">
        <v>2</v>
      </c>
      <c r="K12" s="409">
        <v>1</v>
      </c>
      <c r="L12" s="410"/>
      <c r="M12" s="408"/>
      <c r="N12" s="409"/>
      <c r="O12" s="409"/>
      <c r="P12" s="409"/>
      <c r="Q12" s="409"/>
      <c r="R12" s="409"/>
      <c r="S12" s="410"/>
    </row>
    <row r="13" spans="1:19" ht="24.75" customHeight="1">
      <c r="A13" s="411">
        <v>5</v>
      </c>
      <c r="B13" s="415" t="s">
        <v>240</v>
      </c>
      <c r="C13" s="408">
        <v>72</v>
      </c>
      <c r="D13" s="409">
        <v>72</v>
      </c>
      <c r="E13" s="410"/>
      <c r="F13" s="461">
        <v>28</v>
      </c>
      <c r="G13" s="121">
        <v>8</v>
      </c>
      <c r="H13" s="121">
        <v>16</v>
      </c>
      <c r="I13" s="222">
        <v>4</v>
      </c>
      <c r="J13" s="409">
        <v>2</v>
      </c>
      <c r="K13" s="409">
        <v>1</v>
      </c>
      <c r="L13" s="410"/>
      <c r="M13" s="408"/>
      <c r="N13" s="409"/>
      <c r="O13" s="409"/>
      <c r="P13" s="409"/>
      <c r="Q13" s="409"/>
      <c r="R13" s="409"/>
      <c r="S13" s="410"/>
    </row>
    <row r="14" spans="1:19" ht="15">
      <c r="A14" s="411">
        <v>6</v>
      </c>
      <c r="B14" s="415" t="s">
        <v>241</v>
      </c>
      <c r="C14" s="408">
        <v>72</v>
      </c>
      <c r="D14" s="409">
        <v>72</v>
      </c>
      <c r="E14" s="410"/>
      <c r="F14" s="461">
        <f>G14+H14+I14</f>
        <v>28</v>
      </c>
      <c r="G14" s="121">
        <v>6</v>
      </c>
      <c r="H14" s="121"/>
      <c r="I14" s="222">
        <v>22</v>
      </c>
      <c r="J14" s="409"/>
      <c r="K14" s="409"/>
      <c r="L14" s="410">
        <v>1</v>
      </c>
      <c r="M14" s="408"/>
      <c r="N14" s="409"/>
      <c r="O14" s="409"/>
      <c r="P14" s="409"/>
      <c r="Q14" s="409"/>
      <c r="R14" s="409"/>
      <c r="S14" s="410"/>
    </row>
    <row r="15" spans="1:19" ht="25.5" customHeight="1">
      <c r="A15" s="411">
        <v>7</v>
      </c>
      <c r="B15" s="415" t="s">
        <v>242</v>
      </c>
      <c r="C15" s="408">
        <v>216</v>
      </c>
      <c r="D15" s="409">
        <v>216</v>
      </c>
      <c r="E15" s="410"/>
      <c r="F15" s="461">
        <v>70</v>
      </c>
      <c r="G15" s="121">
        <v>20</v>
      </c>
      <c r="H15" s="121">
        <v>20</v>
      </c>
      <c r="I15" s="222">
        <v>30</v>
      </c>
      <c r="J15" s="409">
        <v>5</v>
      </c>
      <c r="K15" s="409">
        <v>1</v>
      </c>
      <c r="L15" s="410"/>
      <c r="M15" s="408"/>
      <c r="N15" s="409"/>
      <c r="O15" s="409"/>
      <c r="P15" s="409"/>
      <c r="Q15" s="409"/>
      <c r="R15" s="409"/>
      <c r="S15" s="410"/>
    </row>
    <row r="16" spans="1:19" ht="27" customHeight="1">
      <c r="A16" s="411">
        <v>8</v>
      </c>
      <c r="B16" s="418" t="s">
        <v>243</v>
      </c>
      <c r="C16" s="408">
        <v>216</v>
      </c>
      <c r="D16" s="417">
        <v>108</v>
      </c>
      <c r="E16" s="410">
        <v>108</v>
      </c>
      <c r="F16" s="416">
        <v>28</v>
      </c>
      <c r="G16" s="417">
        <v>10</v>
      </c>
      <c r="H16" s="417">
        <v>10</v>
      </c>
      <c r="I16" s="417">
        <v>8</v>
      </c>
      <c r="J16" s="409">
        <v>2</v>
      </c>
      <c r="K16" s="409"/>
      <c r="L16" s="410">
        <v>1</v>
      </c>
      <c r="M16" s="408">
        <v>42</v>
      </c>
      <c r="N16" s="409">
        <v>10</v>
      </c>
      <c r="O16" s="409">
        <v>10</v>
      </c>
      <c r="P16" s="409">
        <v>22</v>
      </c>
      <c r="Q16" s="409">
        <v>3</v>
      </c>
      <c r="R16" s="409">
        <v>1</v>
      </c>
      <c r="S16" s="410"/>
    </row>
    <row r="17" spans="1:19" ht="24.75" customHeight="1">
      <c r="A17" s="411">
        <v>9</v>
      </c>
      <c r="B17" s="418" t="s">
        <v>244</v>
      </c>
      <c r="C17" s="419">
        <v>72</v>
      </c>
      <c r="D17" s="417"/>
      <c r="E17" s="410">
        <v>72</v>
      </c>
      <c r="F17" s="416"/>
      <c r="G17" s="417"/>
      <c r="H17" s="417"/>
      <c r="I17" s="417"/>
      <c r="J17" s="409"/>
      <c r="K17" s="409"/>
      <c r="L17" s="410"/>
      <c r="M17" s="461">
        <f aca="true" t="shared" si="0" ref="M17:M22">N17+O17+P17</f>
        <v>28</v>
      </c>
      <c r="N17" s="121">
        <v>6</v>
      </c>
      <c r="O17" s="121">
        <v>10</v>
      </c>
      <c r="P17" s="222">
        <v>12</v>
      </c>
      <c r="Q17" s="409">
        <v>2</v>
      </c>
      <c r="R17" s="409">
        <v>1</v>
      </c>
      <c r="S17" s="410"/>
    </row>
    <row r="18" spans="1:19" ht="15" customHeight="1">
      <c r="A18" s="411">
        <v>10</v>
      </c>
      <c r="B18" s="418" t="s">
        <v>245</v>
      </c>
      <c r="C18" s="419">
        <v>144</v>
      </c>
      <c r="D18" s="417"/>
      <c r="E18" s="410">
        <v>144</v>
      </c>
      <c r="F18" s="416"/>
      <c r="G18" s="417"/>
      <c r="H18" s="417"/>
      <c r="I18" s="417"/>
      <c r="J18" s="409"/>
      <c r="K18" s="409"/>
      <c r="L18" s="410"/>
      <c r="M18" s="461">
        <f t="shared" si="0"/>
        <v>42</v>
      </c>
      <c r="N18" s="467">
        <v>10</v>
      </c>
      <c r="O18" s="465">
        <v>10</v>
      </c>
      <c r="P18" s="466">
        <v>22</v>
      </c>
      <c r="Q18" s="409">
        <v>3</v>
      </c>
      <c r="R18" s="409">
        <v>1</v>
      </c>
      <c r="S18" s="410"/>
    </row>
    <row r="19" spans="1:19" ht="18" customHeight="1">
      <c r="A19" s="411">
        <v>11</v>
      </c>
      <c r="B19" s="418" t="s">
        <v>246</v>
      </c>
      <c r="C19" s="419">
        <v>144</v>
      </c>
      <c r="D19" s="417"/>
      <c r="E19" s="410">
        <v>144</v>
      </c>
      <c r="F19" s="416"/>
      <c r="G19" s="417"/>
      <c r="H19" s="417"/>
      <c r="I19" s="417"/>
      <c r="J19" s="409"/>
      <c r="K19" s="409"/>
      <c r="L19" s="410"/>
      <c r="M19" s="461">
        <f t="shared" si="0"/>
        <v>42</v>
      </c>
      <c r="N19" s="467">
        <v>10</v>
      </c>
      <c r="O19" s="465">
        <v>10</v>
      </c>
      <c r="P19" s="466">
        <v>22</v>
      </c>
      <c r="Q19" s="409">
        <v>3</v>
      </c>
      <c r="R19" s="409">
        <v>1</v>
      </c>
      <c r="S19" s="410"/>
    </row>
    <row r="20" spans="1:19" ht="15.75" customHeight="1">
      <c r="A20" s="411">
        <v>12</v>
      </c>
      <c r="B20" s="415" t="s">
        <v>247</v>
      </c>
      <c r="C20" s="408">
        <v>72</v>
      </c>
      <c r="D20" s="409"/>
      <c r="E20" s="410">
        <v>72</v>
      </c>
      <c r="F20" s="408"/>
      <c r="G20" s="409"/>
      <c r="H20" s="409"/>
      <c r="I20" s="409"/>
      <c r="J20" s="409"/>
      <c r="K20" s="409"/>
      <c r="L20" s="410"/>
      <c r="M20" s="461">
        <f t="shared" si="0"/>
        <v>28</v>
      </c>
      <c r="N20" s="121">
        <v>6</v>
      </c>
      <c r="O20" s="121">
        <v>10</v>
      </c>
      <c r="P20" s="222">
        <v>12</v>
      </c>
      <c r="Q20" s="409">
        <v>2</v>
      </c>
      <c r="R20" s="409"/>
      <c r="S20" s="410">
        <v>1</v>
      </c>
    </row>
    <row r="21" spans="1:19" ht="27" customHeight="1">
      <c r="A21" s="411">
        <v>13</v>
      </c>
      <c r="B21" s="415" t="s">
        <v>248</v>
      </c>
      <c r="C21" s="408">
        <v>72</v>
      </c>
      <c r="D21" s="409"/>
      <c r="E21" s="410">
        <v>72</v>
      </c>
      <c r="F21" s="421"/>
      <c r="G21" s="422"/>
      <c r="H21" s="422"/>
      <c r="I21" s="422"/>
      <c r="J21" s="422"/>
      <c r="K21" s="422"/>
      <c r="L21" s="423"/>
      <c r="M21" s="461">
        <f t="shared" si="0"/>
        <v>28</v>
      </c>
      <c r="N21" s="121">
        <v>4</v>
      </c>
      <c r="O21" s="121">
        <v>12</v>
      </c>
      <c r="P21" s="222">
        <v>12</v>
      </c>
      <c r="Q21" s="422">
        <v>2</v>
      </c>
      <c r="R21" s="422"/>
      <c r="S21" s="423">
        <v>1</v>
      </c>
    </row>
    <row r="22" spans="1:19" ht="26.25" customHeight="1">
      <c r="A22" s="411">
        <v>14</v>
      </c>
      <c r="B22" s="415" t="s">
        <v>249</v>
      </c>
      <c r="C22" s="408">
        <v>144</v>
      </c>
      <c r="D22" s="409"/>
      <c r="E22" s="410">
        <v>144</v>
      </c>
      <c r="F22" s="424"/>
      <c r="G22" s="425"/>
      <c r="H22" s="425"/>
      <c r="I22" s="425"/>
      <c r="J22" s="425"/>
      <c r="K22" s="425"/>
      <c r="L22" s="426"/>
      <c r="M22" s="461">
        <f t="shared" si="0"/>
        <v>28</v>
      </c>
      <c r="N22" s="121">
        <v>8</v>
      </c>
      <c r="O22" s="121">
        <v>8</v>
      </c>
      <c r="P22" s="222">
        <v>12</v>
      </c>
      <c r="Q22" s="409">
        <v>2</v>
      </c>
      <c r="R22" s="409">
        <v>1</v>
      </c>
      <c r="S22" s="410"/>
    </row>
    <row r="23" spans="1:19" ht="52.5" customHeight="1">
      <c r="A23" s="411">
        <v>15</v>
      </c>
      <c r="B23" s="415" t="s">
        <v>250</v>
      </c>
      <c r="C23" s="421">
        <v>72</v>
      </c>
      <c r="D23" s="422"/>
      <c r="E23" s="423">
        <v>72</v>
      </c>
      <c r="F23" s="427"/>
      <c r="G23" s="428"/>
      <c r="H23" s="428"/>
      <c r="I23" s="428"/>
      <c r="J23" s="428"/>
      <c r="K23" s="428"/>
      <c r="L23" s="429"/>
      <c r="M23" s="461">
        <v>14</v>
      </c>
      <c r="N23" s="463">
        <v>6</v>
      </c>
      <c r="O23" s="463">
        <v>4</v>
      </c>
      <c r="P23" s="222">
        <v>4</v>
      </c>
      <c r="Q23" s="422">
        <v>1</v>
      </c>
      <c r="R23" s="422"/>
      <c r="S23" s="423">
        <v>1</v>
      </c>
    </row>
    <row r="24" spans="1:19" ht="54.75" customHeight="1" thickBot="1">
      <c r="A24" s="411">
        <v>16</v>
      </c>
      <c r="B24" s="415" t="s">
        <v>251</v>
      </c>
      <c r="C24" s="421">
        <v>72</v>
      </c>
      <c r="D24" s="422"/>
      <c r="E24" s="423">
        <v>72</v>
      </c>
      <c r="F24" s="427"/>
      <c r="G24" s="428"/>
      <c r="H24" s="428"/>
      <c r="I24" s="428"/>
      <c r="J24" s="428"/>
      <c r="K24" s="428"/>
      <c r="L24" s="429"/>
      <c r="M24" s="461">
        <v>14</v>
      </c>
      <c r="N24" s="463">
        <v>8</v>
      </c>
      <c r="O24" s="463">
        <v>10</v>
      </c>
      <c r="P24" s="222">
        <v>10</v>
      </c>
      <c r="Q24" s="422">
        <v>2</v>
      </c>
      <c r="R24" s="422"/>
      <c r="S24" s="423">
        <v>1</v>
      </c>
    </row>
    <row r="25" spans="1:19" ht="16.5" thickBot="1">
      <c r="A25" s="586" t="s">
        <v>230</v>
      </c>
      <c r="B25" s="587"/>
      <c r="C25" s="430">
        <f aca="true" t="shared" si="1" ref="C25:S25">SUM(C9:C24)</f>
        <v>1656</v>
      </c>
      <c r="D25" s="431">
        <f t="shared" si="1"/>
        <v>756</v>
      </c>
      <c r="E25" s="432">
        <f t="shared" si="1"/>
        <v>900</v>
      </c>
      <c r="F25" s="430">
        <f t="shared" si="1"/>
        <v>266</v>
      </c>
      <c r="G25" s="431">
        <f t="shared" si="1"/>
        <v>74</v>
      </c>
      <c r="H25" s="431">
        <f t="shared" si="1"/>
        <v>114</v>
      </c>
      <c r="I25" s="431">
        <f t="shared" si="1"/>
        <v>78</v>
      </c>
      <c r="J25" s="431">
        <f t="shared" si="1"/>
        <v>17</v>
      </c>
      <c r="K25" s="431">
        <f t="shared" si="1"/>
        <v>5</v>
      </c>
      <c r="L25" s="432">
        <f t="shared" si="1"/>
        <v>3</v>
      </c>
      <c r="M25" s="430">
        <f t="shared" si="1"/>
        <v>266</v>
      </c>
      <c r="N25" s="431">
        <f t="shared" si="1"/>
        <v>68</v>
      </c>
      <c r="O25" s="431">
        <f t="shared" si="1"/>
        <v>84</v>
      </c>
      <c r="P25" s="431">
        <f t="shared" si="1"/>
        <v>128</v>
      </c>
      <c r="Q25" s="431">
        <f t="shared" si="1"/>
        <v>20</v>
      </c>
      <c r="R25" s="433">
        <f t="shared" si="1"/>
        <v>5</v>
      </c>
      <c r="S25" s="432">
        <f t="shared" si="1"/>
        <v>4</v>
      </c>
    </row>
    <row r="26" spans="1:19" ht="21" customHeight="1" thickBot="1">
      <c r="A26" s="434"/>
      <c r="B26" s="435" t="s">
        <v>231</v>
      </c>
      <c r="C26" s="436">
        <v>37</v>
      </c>
      <c r="D26" s="437">
        <v>18</v>
      </c>
      <c r="E26" s="438">
        <v>19</v>
      </c>
      <c r="F26" s="430">
        <v>18</v>
      </c>
      <c r="G26" s="431"/>
      <c r="H26" s="431"/>
      <c r="I26" s="431">
        <v>18</v>
      </c>
      <c r="J26" s="431">
        <v>1</v>
      </c>
      <c r="K26" s="431"/>
      <c r="L26" s="432">
        <v>1</v>
      </c>
      <c r="M26" s="437">
        <v>19</v>
      </c>
      <c r="N26" s="437"/>
      <c r="O26" s="437"/>
      <c r="P26" s="437">
        <v>19</v>
      </c>
      <c r="Q26" s="437">
        <v>1</v>
      </c>
      <c r="R26" s="439"/>
      <c r="S26" s="438">
        <v>1</v>
      </c>
    </row>
    <row r="27" spans="1:19" ht="16.5" customHeight="1">
      <c r="A27" s="403">
        <v>1</v>
      </c>
      <c r="B27" s="440" t="s">
        <v>232</v>
      </c>
      <c r="C27" s="441">
        <v>72</v>
      </c>
      <c r="D27" s="442"/>
      <c r="E27" s="443">
        <v>72</v>
      </c>
      <c r="F27" s="441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3"/>
    </row>
    <row r="28" spans="1:19" ht="16.5" customHeight="1" thickBot="1">
      <c r="A28" s="444">
        <v>2</v>
      </c>
      <c r="B28" s="445" t="s">
        <v>209</v>
      </c>
      <c r="C28" s="588" t="s">
        <v>233</v>
      </c>
      <c r="D28" s="589"/>
      <c r="E28" s="590"/>
      <c r="F28" s="446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447"/>
    </row>
    <row r="29" spans="1:19" ht="27.75" customHeight="1" thickBot="1">
      <c r="A29" s="448"/>
      <c r="B29" s="449" t="s">
        <v>234</v>
      </c>
      <c r="C29" s="450"/>
      <c r="D29" s="451"/>
      <c r="E29" s="452"/>
      <c r="F29" s="453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4"/>
    </row>
    <row r="30" spans="1:19" ht="27.75" customHeight="1">
      <c r="A30" s="455"/>
      <c r="B30" s="456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8"/>
      <c r="R30" s="458"/>
      <c r="S30" s="458"/>
    </row>
    <row r="31" spans="1:19" ht="15.75">
      <c r="A31" s="459"/>
      <c r="B31" s="459" t="s">
        <v>207</v>
      </c>
      <c r="C31" s="348"/>
      <c r="D31" s="348" t="s">
        <v>235</v>
      </c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</row>
    <row r="32" spans="1:2" ht="15">
      <c r="A32" s="460"/>
      <c r="B32" s="460"/>
    </row>
    <row r="33" spans="1:2" ht="15">
      <c r="A33" s="460"/>
      <c r="B33" s="460"/>
    </row>
    <row r="34" spans="1:2" ht="15">
      <c r="A34" s="460"/>
      <c r="B34" s="460"/>
    </row>
    <row r="35" spans="1:2" ht="15">
      <c r="A35" s="460"/>
      <c r="B35" s="460"/>
    </row>
    <row r="36" spans="1:2" ht="15">
      <c r="A36" s="460"/>
      <c r="B36" s="460"/>
    </row>
    <row r="37" spans="1:2" ht="15">
      <c r="A37" s="460"/>
      <c r="B37" s="460"/>
    </row>
    <row r="38" spans="1:2" ht="15">
      <c r="A38" s="460"/>
      <c r="B38" s="460"/>
    </row>
    <row r="39" spans="1:2" ht="15">
      <c r="A39" s="460"/>
      <c r="B39" s="460"/>
    </row>
    <row r="40" spans="1:2" ht="15">
      <c r="A40" s="460"/>
      <c r="B40" s="460"/>
    </row>
    <row r="41" spans="1:2" ht="15">
      <c r="A41" s="460"/>
      <c r="B41" s="460"/>
    </row>
    <row r="42" spans="1:2" ht="15">
      <c r="A42" s="460"/>
      <c r="B42" s="460"/>
    </row>
    <row r="43" spans="1:2" ht="15">
      <c r="A43" s="460"/>
      <c r="B43" s="460"/>
    </row>
    <row r="44" spans="1:2" ht="15">
      <c r="A44" s="460"/>
      <c r="B44" s="460"/>
    </row>
    <row r="45" spans="1:2" ht="15">
      <c r="A45" s="460"/>
      <c r="B45" s="460"/>
    </row>
    <row r="46" spans="1:2" ht="15">
      <c r="A46" s="460"/>
      <c r="B46" s="460"/>
    </row>
    <row r="47" spans="1:2" ht="15">
      <c r="A47" s="460"/>
      <c r="B47" s="460"/>
    </row>
    <row r="48" spans="1:2" ht="15">
      <c r="A48" s="460"/>
      <c r="B48" s="460"/>
    </row>
    <row r="49" spans="1:2" ht="15">
      <c r="A49" s="460"/>
      <c r="B49" s="460"/>
    </row>
    <row r="50" spans="1:2" ht="15">
      <c r="A50" s="460"/>
      <c r="B50" s="460"/>
    </row>
    <row r="51" spans="1:2" ht="15">
      <c r="A51" s="460"/>
      <c r="B51" s="460"/>
    </row>
    <row r="52" spans="1:2" ht="15">
      <c r="A52" s="460"/>
      <c r="B52" s="460"/>
    </row>
    <row r="53" spans="1:2" ht="15">
      <c r="A53" s="460"/>
      <c r="B53" s="460"/>
    </row>
    <row r="54" spans="1:2" ht="15">
      <c r="A54" s="460"/>
      <c r="B54" s="460"/>
    </row>
    <row r="55" spans="1:2" ht="15">
      <c r="A55" s="460"/>
      <c r="B55" s="460"/>
    </row>
    <row r="56" spans="1:2" ht="15">
      <c r="A56" s="460"/>
      <c r="B56" s="460"/>
    </row>
    <row r="57" spans="1:2" ht="15">
      <c r="A57" s="460"/>
      <c r="B57" s="460"/>
    </row>
    <row r="58" spans="1:2" ht="15">
      <c r="A58" s="460"/>
      <c r="B58" s="460"/>
    </row>
    <row r="59" spans="1:2" ht="15">
      <c r="A59" s="460"/>
      <c r="B59" s="460"/>
    </row>
    <row r="60" spans="1:2" ht="15">
      <c r="A60" s="460"/>
      <c r="B60" s="460"/>
    </row>
    <row r="61" spans="1:2" ht="15">
      <c r="A61" s="460"/>
      <c r="B61" s="460"/>
    </row>
    <row r="62" spans="1:2" ht="15">
      <c r="A62" s="460"/>
      <c r="B62" s="460"/>
    </row>
    <row r="63" spans="1:2" ht="15">
      <c r="A63" s="460"/>
      <c r="B63" s="460"/>
    </row>
    <row r="64" spans="1:2" ht="15">
      <c r="A64" s="460"/>
      <c r="B64" s="460"/>
    </row>
    <row r="65" spans="1:2" ht="15">
      <c r="A65" s="460"/>
      <c r="B65" s="460"/>
    </row>
    <row r="66" spans="1:2" ht="15">
      <c r="A66" s="460"/>
      <c r="B66" s="460"/>
    </row>
    <row r="67" spans="1:2" ht="15">
      <c r="A67" s="460"/>
      <c r="B67" s="460"/>
    </row>
    <row r="68" spans="1:2" ht="15">
      <c r="A68" s="460"/>
      <c r="B68" s="460"/>
    </row>
    <row r="69" spans="1:2" ht="15">
      <c r="A69" s="460"/>
      <c r="B69" s="460"/>
    </row>
    <row r="70" spans="1:2" ht="15">
      <c r="A70" s="460"/>
      <c r="B70" s="460"/>
    </row>
    <row r="71" spans="1:2" ht="15">
      <c r="A71" s="460"/>
      <c r="B71" s="460"/>
    </row>
    <row r="72" spans="1:2" ht="15">
      <c r="A72" s="460"/>
      <c r="B72" s="460"/>
    </row>
    <row r="73" spans="1:2" ht="15">
      <c r="A73" s="460"/>
      <c r="B73" s="460"/>
    </row>
    <row r="74" spans="1:2" ht="15">
      <c r="A74" s="460"/>
      <c r="B74" s="460"/>
    </row>
    <row r="75" spans="1:2" ht="15">
      <c r="A75" s="460"/>
      <c r="B75" s="460"/>
    </row>
    <row r="76" spans="1:2" ht="15">
      <c r="A76" s="460"/>
      <c r="B76" s="460"/>
    </row>
    <row r="77" spans="1:2" ht="15">
      <c r="A77" s="460"/>
      <c r="B77" s="460"/>
    </row>
    <row r="78" spans="1:2" ht="15">
      <c r="A78" s="460"/>
      <c r="B78" s="460"/>
    </row>
    <row r="79" spans="1:2" ht="15">
      <c r="A79" s="460"/>
      <c r="B79" s="460"/>
    </row>
    <row r="80" spans="1:2" ht="15">
      <c r="A80" s="460"/>
      <c r="B80" s="460"/>
    </row>
    <row r="81" spans="1:2" ht="15">
      <c r="A81" s="460"/>
      <c r="B81" s="460"/>
    </row>
    <row r="82" spans="1:2" ht="15">
      <c r="A82" s="460"/>
      <c r="B82" s="460"/>
    </row>
    <row r="83" spans="1:2" ht="15">
      <c r="A83" s="460"/>
      <c r="B83" s="460"/>
    </row>
    <row r="84" spans="1:2" ht="15">
      <c r="A84" s="460"/>
      <c r="B84" s="460"/>
    </row>
    <row r="85" spans="1:2" ht="15">
      <c r="A85" s="460"/>
      <c r="B85" s="460"/>
    </row>
    <row r="86" spans="1:2" ht="15">
      <c r="A86" s="460"/>
      <c r="B86" s="460"/>
    </row>
    <row r="87" spans="1:2" ht="15">
      <c r="A87" s="460"/>
      <c r="B87" s="460"/>
    </row>
    <row r="88" spans="1:2" ht="15">
      <c r="A88" s="460"/>
      <c r="B88" s="460"/>
    </row>
    <row r="89" spans="1:2" ht="15">
      <c r="A89" s="460"/>
      <c r="B89" s="460"/>
    </row>
    <row r="90" spans="1:2" ht="15">
      <c r="A90" s="460"/>
      <c r="B90" s="460"/>
    </row>
    <row r="91" spans="1:2" ht="15">
      <c r="A91" s="460"/>
      <c r="B91" s="460"/>
    </row>
    <row r="92" spans="1:2" ht="15">
      <c r="A92" s="460"/>
      <c r="B92" s="460"/>
    </row>
    <row r="93" spans="1:2" ht="15">
      <c r="A93" s="460"/>
      <c r="B93" s="460"/>
    </row>
    <row r="94" spans="1:2" ht="15">
      <c r="A94" s="460"/>
      <c r="B94" s="460"/>
    </row>
    <row r="95" spans="1:2" ht="15">
      <c r="A95" s="460"/>
      <c r="B95" s="460"/>
    </row>
    <row r="96" spans="1:2" ht="15">
      <c r="A96" s="460"/>
      <c r="B96" s="460"/>
    </row>
    <row r="97" spans="1:2" ht="15">
      <c r="A97" s="460"/>
      <c r="B97" s="460"/>
    </row>
    <row r="98" spans="1:2" ht="15">
      <c r="A98" s="460"/>
      <c r="B98" s="460"/>
    </row>
    <row r="99" spans="1:2" ht="15">
      <c r="A99" s="460"/>
      <c r="B99" s="460"/>
    </row>
    <row r="100" spans="1:2" ht="15">
      <c r="A100" s="460"/>
      <c r="B100" s="460"/>
    </row>
    <row r="101" spans="1:2" ht="15">
      <c r="A101" s="460"/>
      <c r="B101" s="460"/>
    </row>
    <row r="102" spans="1:2" ht="15">
      <c r="A102" s="460"/>
      <c r="B102" s="460"/>
    </row>
    <row r="103" spans="1:2" ht="15">
      <c r="A103" s="460"/>
      <c r="B103" s="460"/>
    </row>
    <row r="104" spans="1:2" ht="15">
      <c r="A104" s="460"/>
      <c r="B104" s="460"/>
    </row>
    <row r="105" spans="1:2" ht="15">
      <c r="A105" s="460"/>
      <c r="B105" s="460"/>
    </row>
    <row r="106" spans="1:2" ht="15">
      <c r="A106" s="460"/>
      <c r="B106" s="460"/>
    </row>
    <row r="107" spans="1:2" ht="15">
      <c r="A107" s="460"/>
      <c r="B107" s="460"/>
    </row>
    <row r="108" spans="1:2" ht="15">
      <c r="A108" s="460"/>
      <c r="B108" s="460"/>
    </row>
    <row r="109" spans="1:2" ht="15">
      <c r="A109" s="460"/>
      <c r="B109" s="460"/>
    </row>
    <row r="110" spans="1:2" ht="15">
      <c r="A110" s="460"/>
      <c r="B110" s="460"/>
    </row>
    <row r="111" spans="1:2" ht="15">
      <c r="A111" s="460"/>
      <c r="B111" s="460"/>
    </row>
    <row r="112" spans="1:2" ht="15">
      <c r="A112" s="460"/>
      <c r="B112" s="460"/>
    </row>
    <row r="113" spans="1:2" ht="15">
      <c r="A113" s="460"/>
      <c r="B113" s="460"/>
    </row>
    <row r="114" spans="1:2" ht="15">
      <c r="A114" s="460"/>
      <c r="B114" s="460"/>
    </row>
    <row r="115" spans="1:2" ht="15">
      <c r="A115" s="460"/>
      <c r="B115" s="460"/>
    </row>
    <row r="116" spans="1:2" ht="15">
      <c r="A116" s="460"/>
      <c r="B116" s="460"/>
    </row>
    <row r="117" spans="1:2" ht="15">
      <c r="A117" s="460"/>
      <c r="B117" s="460"/>
    </row>
    <row r="118" spans="1:2" ht="15">
      <c r="A118" s="460"/>
      <c r="B118" s="460"/>
    </row>
    <row r="119" spans="1:2" ht="15">
      <c r="A119" s="460"/>
      <c r="B119" s="460"/>
    </row>
    <row r="120" spans="1:2" ht="15">
      <c r="A120" s="460"/>
      <c r="B120" s="460"/>
    </row>
    <row r="121" spans="1:2" ht="15">
      <c r="A121" s="460"/>
      <c r="B121" s="460"/>
    </row>
    <row r="122" spans="1:2" ht="15">
      <c r="A122" s="460"/>
      <c r="B122" s="460"/>
    </row>
    <row r="123" spans="1:2" ht="15">
      <c r="A123" s="460"/>
      <c r="B123" s="460"/>
    </row>
    <row r="124" spans="1:2" ht="15">
      <c r="A124" s="460"/>
      <c r="B124" s="460"/>
    </row>
    <row r="125" spans="1:2" ht="15">
      <c r="A125" s="460"/>
      <c r="B125" s="460"/>
    </row>
    <row r="126" spans="1:2" ht="15">
      <c r="A126" s="460"/>
      <c r="B126" s="460"/>
    </row>
    <row r="127" spans="1:2" ht="15">
      <c r="A127" s="460"/>
      <c r="B127" s="460"/>
    </row>
    <row r="128" spans="1:2" ht="15">
      <c r="A128" s="460"/>
      <c r="B128" s="460"/>
    </row>
    <row r="129" spans="1:2" ht="15">
      <c r="A129" s="460"/>
      <c r="B129" s="460"/>
    </row>
    <row r="130" spans="1:2" ht="15">
      <c r="A130" s="460"/>
      <c r="B130" s="460"/>
    </row>
    <row r="131" spans="1:2" ht="15">
      <c r="A131" s="460"/>
      <c r="B131" s="460"/>
    </row>
    <row r="132" spans="1:2" ht="15">
      <c r="A132" s="460"/>
      <c r="B132" s="460"/>
    </row>
    <row r="133" spans="1:2" ht="15">
      <c r="A133" s="460"/>
      <c r="B133" s="460"/>
    </row>
    <row r="134" spans="1:2" ht="15">
      <c r="A134" s="460"/>
      <c r="B134" s="460"/>
    </row>
    <row r="135" spans="1:2" ht="15">
      <c r="A135" s="460"/>
      <c r="B135" s="460"/>
    </row>
    <row r="136" spans="1:2" ht="15">
      <c r="A136" s="460"/>
      <c r="B136" s="460"/>
    </row>
    <row r="137" spans="1:2" ht="15">
      <c r="A137" s="460"/>
      <c r="B137" s="460"/>
    </row>
    <row r="138" spans="1:2" ht="15">
      <c r="A138" s="460"/>
      <c r="B138" s="460"/>
    </row>
    <row r="139" spans="1:2" ht="15">
      <c r="A139" s="460"/>
      <c r="B139" s="460"/>
    </row>
    <row r="140" spans="1:2" ht="15">
      <c r="A140" s="460"/>
      <c r="B140" s="460"/>
    </row>
    <row r="141" spans="1:2" ht="15">
      <c r="A141" s="460"/>
      <c r="B141" s="460"/>
    </row>
    <row r="142" spans="1:2" ht="15">
      <c r="A142" s="460"/>
      <c r="B142" s="460"/>
    </row>
    <row r="143" spans="1:2" ht="15">
      <c r="A143" s="460"/>
      <c r="B143" s="460"/>
    </row>
    <row r="144" spans="1:2" ht="15">
      <c r="A144" s="460"/>
      <c r="B144" s="460"/>
    </row>
    <row r="145" spans="1:2" ht="15">
      <c r="A145" s="460"/>
      <c r="B145" s="460"/>
    </row>
    <row r="146" spans="1:2" ht="15">
      <c r="A146" s="460"/>
      <c r="B146" s="460"/>
    </row>
    <row r="147" spans="1:2" ht="15">
      <c r="A147" s="460"/>
      <c r="B147" s="460"/>
    </row>
    <row r="148" spans="1:2" ht="15">
      <c r="A148" s="460"/>
      <c r="B148" s="460"/>
    </row>
    <row r="149" spans="1:2" ht="15">
      <c r="A149" s="460"/>
      <c r="B149" s="460"/>
    </row>
    <row r="150" spans="1:2" ht="15">
      <c r="A150" s="460"/>
      <c r="B150" s="460"/>
    </row>
    <row r="151" spans="1:2" ht="15">
      <c r="A151" s="460"/>
      <c r="B151" s="460"/>
    </row>
    <row r="152" spans="1:2" ht="15">
      <c r="A152" s="460"/>
      <c r="B152" s="460"/>
    </row>
    <row r="153" spans="1:2" ht="15">
      <c r="A153" s="460"/>
      <c r="B153" s="460"/>
    </row>
    <row r="154" spans="1:2" ht="15">
      <c r="A154" s="460"/>
      <c r="B154" s="460"/>
    </row>
    <row r="155" spans="1:2" ht="15">
      <c r="A155" s="460"/>
      <c r="B155" s="460"/>
    </row>
    <row r="156" spans="1:2" ht="15">
      <c r="A156" s="460"/>
      <c r="B156" s="460"/>
    </row>
    <row r="157" spans="1:2" ht="15">
      <c r="A157" s="460"/>
      <c r="B157" s="460"/>
    </row>
    <row r="158" spans="1:2" ht="15">
      <c r="A158" s="460"/>
      <c r="B158" s="460"/>
    </row>
    <row r="159" spans="1:2" ht="15">
      <c r="A159" s="460"/>
      <c r="B159" s="460"/>
    </row>
    <row r="160" spans="1:2" ht="15">
      <c r="A160" s="460"/>
      <c r="B160" s="460"/>
    </row>
    <row r="161" spans="1:2" ht="15">
      <c r="A161" s="460"/>
      <c r="B161" s="460"/>
    </row>
    <row r="162" spans="1:2" ht="15">
      <c r="A162" s="460"/>
      <c r="B162" s="460"/>
    </row>
    <row r="163" spans="1:2" ht="15">
      <c r="A163" s="460"/>
      <c r="B163" s="460"/>
    </row>
    <row r="164" spans="1:2" ht="15">
      <c r="A164" s="460"/>
      <c r="B164" s="460"/>
    </row>
    <row r="165" spans="1:2" ht="15">
      <c r="A165" s="460"/>
      <c r="B165" s="460"/>
    </row>
    <row r="166" spans="1:2" ht="15">
      <c r="A166" s="460"/>
      <c r="B166" s="460"/>
    </row>
    <row r="167" spans="1:2" ht="15">
      <c r="A167" s="460"/>
      <c r="B167" s="460"/>
    </row>
    <row r="168" spans="1:2" ht="15">
      <c r="A168" s="460"/>
      <c r="B168" s="460"/>
    </row>
    <row r="169" spans="1:2" ht="15">
      <c r="A169" s="460"/>
      <c r="B169" s="460"/>
    </row>
    <row r="170" spans="1:2" ht="15">
      <c r="A170" s="460"/>
      <c r="B170" s="460"/>
    </row>
    <row r="171" spans="1:2" ht="15">
      <c r="A171" s="460"/>
      <c r="B171" s="460"/>
    </row>
    <row r="172" spans="1:2" ht="15">
      <c r="A172" s="460"/>
      <c r="B172" s="460"/>
    </row>
    <row r="173" spans="1:2" ht="15">
      <c r="A173" s="460"/>
      <c r="B173" s="460"/>
    </row>
    <row r="174" spans="1:2" ht="15">
      <c r="A174" s="460"/>
      <c r="B174" s="460"/>
    </row>
    <row r="175" spans="1:2" ht="15">
      <c r="A175" s="460"/>
      <c r="B175" s="460"/>
    </row>
    <row r="176" spans="1:2" ht="15">
      <c r="A176" s="460"/>
      <c r="B176" s="460"/>
    </row>
    <row r="177" spans="1:2" ht="15">
      <c r="A177" s="460"/>
      <c r="B177" s="460"/>
    </row>
    <row r="178" spans="1:2" ht="15">
      <c r="A178" s="460"/>
      <c r="B178" s="460"/>
    </row>
    <row r="179" spans="1:2" ht="15">
      <c r="A179" s="460"/>
      <c r="B179" s="460"/>
    </row>
    <row r="180" spans="1:2" ht="15">
      <c r="A180" s="460"/>
      <c r="B180" s="460"/>
    </row>
    <row r="181" spans="1:2" ht="15">
      <c r="A181" s="460"/>
      <c r="B181" s="460"/>
    </row>
    <row r="182" spans="1:2" ht="15">
      <c r="A182" s="460"/>
      <c r="B182" s="460"/>
    </row>
    <row r="183" spans="1:2" ht="15">
      <c r="A183" s="460"/>
      <c r="B183" s="460"/>
    </row>
    <row r="184" spans="1:2" ht="15">
      <c r="A184" s="460"/>
      <c r="B184" s="460"/>
    </row>
    <row r="185" spans="1:2" ht="15">
      <c r="A185" s="460"/>
      <c r="B185" s="460"/>
    </row>
    <row r="186" spans="1:2" ht="15">
      <c r="A186" s="460"/>
      <c r="B186" s="460"/>
    </row>
    <row r="187" spans="1:2" ht="15">
      <c r="A187" s="460"/>
      <c r="B187" s="460"/>
    </row>
    <row r="188" spans="1:2" ht="15">
      <c r="A188" s="460"/>
      <c r="B188" s="460"/>
    </row>
    <row r="189" spans="1:2" ht="15">
      <c r="A189" s="460"/>
      <c r="B189" s="460"/>
    </row>
    <row r="190" spans="1:2" ht="15">
      <c r="A190" s="460"/>
      <c r="B190" s="460"/>
    </row>
    <row r="191" spans="1:2" ht="15">
      <c r="A191" s="460"/>
      <c r="B191" s="460"/>
    </row>
    <row r="192" spans="1:2" ht="15">
      <c r="A192" s="460"/>
      <c r="B192" s="460"/>
    </row>
    <row r="193" spans="1:2" ht="15">
      <c r="A193" s="460"/>
      <c r="B193" s="460"/>
    </row>
    <row r="194" spans="1:2" ht="15">
      <c r="A194" s="460"/>
      <c r="B194" s="460"/>
    </row>
    <row r="195" spans="1:2" ht="15">
      <c r="A195" s="460"/>
      <c r="B195" s="460"/>
    </row>
    <row r="196" spans="1:2" ht="15">
      <c r="A196" s="460"/>
      <c r="B196" s="460"/>
    </row>
    <row r="197" spans="1:2" ht="15">
      <c r="A197" s="460"/>
      <c r="B197" s="460"/>
    </row>
    <row r="198" spans="1:2" ht="15">
      <c r="A198" s="460"/>
      <c r="B198" s="460"/>
    </row>
    <row r="199" spans="1:2" ht="15">
      <c r="A199" s="460"/>
      <c r="B199" s="460"/>
    </row>
    <row r="200" spans="1:2" ht="15">
      <c r="A200" s="460"/>
      <c r="B200" s="460"/>
    </row>
    <row r="201" spans="1:2" ht="15">
      <c r="A201" s="460"/>
      <c r="B201" s="460"/>
    </row>
    <row r="202" spans="1:2" ht="15">
      <c r="A202" s="460"/>
      <c r="B202" s="460"/>
    </row>
    <row r="203" spans="1:2" ht="15">
      <c r="A203" s="460"/>
      <c r="B203" s="460"/>
    </row>
    <row r="204" spans="1:2" ht="15">
      <c r="A204" s="460"/>
      <c r="B204" s="460"/>
    </row>
    <row r="205" spans="1:2" ht="15">
      <c r="A205" s="460"/>
      <c r="B205" s="460"/>
    </row>
    <row r="206" spans="1:2" ht="15">
      <c r="A206" s="460"/>
      <c r="B206" s="460"/>
    </row>
    <row r="207" spans="1:2" ht="15">
      <c r="A207" s="460"/>
      <c r="B207" s="460"/>
    </row>
    <row r="208" spans="1:2" ht="15">
      <c r="A208" s="460"/>
      <c r="B208" s="460"/>
    </row>
    <row r="209" spans="1:2" ht="15">
      <c r="A209" s="460"/>
      <c r="B209" s="460"/>
    </row>
    <row r="210" spans="1:2" ht="15">
      <c r="A210" s="460"/>
      <c r="B210" s="460"/>
    </row>
    <row r="211" spans="1:2" ht="15">
      <c r="A211" s="460"/>
      <c r="B211" s="460"/>
    </row>
    <row r="212" spans="1:2" ht="15">
      <c r="A212" s="460"/>
      <c r="B212" s="460"/>
    </row>
    <row r="213" spans="1:2" ht="15">
      <c r="A213" s="460"/>
      <c r="B213" s="460"/>
    </row>
    <row r="214" spans="1:2" ht="15">
      <c r="A214" s="460"/>
      <c r="B214" s="460"/>
    </row>
    <row r="215" spans="1:2" ht="15">
      <c r="A215" s="460"/>
      <c r="B215" s="460"/>
    </row>
    <row r="216" spans="1:2" ht="15">
      <c r="A216" s="460"/>
      <c r="B216" s="460"/>
    </row>
    <row r="217" spans="1:2" ht="15">
      <c r="A217" s="460"/>
      <c r="B217" s="460"/>
    </row>
    <row r="218" spans="1:2" ht="15">
      <c r="A218" s="460"/>
      <c r="B218" s="460"/>
    </row>
    <row r="219" spans="1:2" ht="15">
      <c r="A219" s="460"/>
      <c r="B219" s="460"/>
    </row>
    <row r="220" spans="1:2" ht="15">
      <c r="A220" s="460"/>
      <c r="B220" s="460"/>
    </row>
    <row r="221" spans="1:2" ht="15">
      <c r="A221" s="460"/>
      <c r="B221" s="460"/>
    </row>
    <row r="222" spans="1:2" ht="15">
      <c r="A222" s="460"/>
      <c r="B222" s="460"/>
    </row>
    <row r="223" spans="1:2" ht="15">
      <c r="A223" s="460"/>
      <c r="B223" s="460"/>
    </row>
    <row r="224" spans="1:2" ht="15">
      <c r="A224" s="460"/>
      <c r="B224" s="460"/>
    </row>
    <row r="225" spans="1:2" ht="15">
      <c r="A225" s="460"/>
      <c r="B225" s="460"/>
    </row>
    <row r="226" spans="1:2" ht="15">
      <c r="A226" s="460"/>
      <c r="B226" s="460"/>
    </row>
    <row r="227" spans="1:2" ht="15">
      <c r="A227" s="460"/>
      <c r="B227" s="460"/>
    </row>
    <row r="228" spans="1:2" ht="15">
      <c r="A228" s="460"/>
      <c r="B228" s="460"/>
    </row>
    <row r="229" spans="1:2" ht="15">
      <c r="A229" s="460"/>
      <c r="B229" s="460"/>
    </row>
    <row r="230" spans="1:2" ht="15">
      <c r="A230" s="460"/>
      <c r="B230" s="460"/>
    </row>
    <row r="231" spans="1:2" ht="15">
      <c r="A231" s="460"/>
      <c r="B231" s="460"/>
    </row>
    <row r="232" spans="1:2" ht="15">
      <c r="A232" s="460"/>
      <c r="B232" s="460"/>
    </row>
    <row r="233" spans="1:2" ht="15">
      <c r="A233" s="460"/>
      <c r="B233" s="460"/>
    </row>
    <row r="234" spans="1:2" ht="15">
      <c r="A234" s="460"/>
      <c r="B234" s="460"/>
    </row>
    <row r="235" spans="1:2" ht="15">
      <c r="A235" s="460"/>
      <c r="B235" s="460"/>
    </row>
    <row r="236" spans="1:2" ht="15">
      <c r="A236" s="460"/>
      <c r="B236" s="460"/>
    </row>
    <row r="237" spans="1:2" ht="15">
      <c r="A237" s="460"/>
      <c r="B237" s="460"/>
    </row>
    <row r="238" spans="1:2" ht="15">
      <c r="A238" s="460"/>
      <c r="B238" s="460"/>
    </row>
    <row r="239" spans="1:2" ht="15">
      <c r="A239" s="460"/>
      <c r="B239" s="460"/>
    </row>
    <row r="240" spans="1:2" ht="15">
      <c r="A240" s="460"/>
      <c r="B240" s="460"/>
    </row>
    <row r="241" spans="1:2" ht="15">
      <c r="A241" s="460"/>
      <c r="B241" s="460"/>
    </row>
    <row r="242" spans="1:2" ht="15">
      <c r="A242" s="460"/>
      <c r="B242" s="460"/>
    </row>
    <row r="243" spans="1:2" ht="15">
      <c r="A243" s="460"/>
      <c r="B243" s="460"/>
    </row>
    <row r="244" spans="1:2" ht="15">
      <c r="A244" s="460"/>
      <c r="B244" s="460"/>
    </row>
    <row r="245" spans="1:2" ht="15">
      <c r="A245" s="460"/>
      <c r="B245" s="460"/>
    </row>
    <row r="246" spans="1:2" ht="15">
      <c r="A246" s="460"/>
      <c r="B246" s="460"/>
    </row>
    <row r="247" spans="1:2" ht="15">
      <c r="A247" s="460"/>
      <c r="B247" s="460"/>
    </row>
    <row r="248" spans="1:2" ht="15">
      <c r="A248" s="460"/>
      <c r="B248" s="460"/>
    </row>
    <row r="249" spans="1:2" ht="15">
      <c r="A249" s="460"/>
      <c r="B249" s="460"/>
    </row>
    <row r="250" spans="1:2" ht="15">
      <c r="A250" s="460"/>
      <c r="B250" s="460"/>
    </row>
    <row r="251" spans="1:2" ht="15">
      <c r="A251" s="460"/>
      <c r="B251" s="460"/>
    </row>
    <row r="252" spans="1:2" ht="15">
      <c r="A252" s="460"/>
      <c r="B252" s="460"/>
    </row>
    <row r="253" spans="1:2" ht="15">
      <c r="A253" s="460"/>
      <c r="B253" s="460"/>
    </row>
    <row r="254" spans="1:2" ht="15">
      <c r="A254" s="460"/>
      <c r="B254" s="460"/>
    </row>
    <row r="255" spans="1:2" ht="15">
      <c r="A255" s="460"/>
      <c r="B255" s="460"/>
    </row>
    <row r="256" spans="1:2" ht="15">
      <c r="A256" s="460"/>
      <c r="B256" s="460"/>
    </row>
    <row r="257" spans="1:2" ht="15">
      <c r="A257" s="460"/>
      <c r="B257" s="460"/>
    </row>
    <row r="258" spans="1:2" ht="15">
      <c r="A258" s="460"/>
      <c r="B258" s="460"/>
    </row>
    <row r="259" spans="1:2" ht="15">
      <c r="A259" s="460"/>
      <c r="B259" s="460"/>
    </row>
    <row r="260" spans="1:2" ht="15">
      <c r="A260" s="460"/>
      <c r="B260" s="460"/>
    </row>
    <row r="261" spans="1:2" ht="15">
      <c r="A261" s="460"/>
      <c r="B261" s="460"/>
    </row>
    <row r="262" spans="1:2" ht="15">
      <c r="A262" s="460"/>
      <c r="B262" s="460"/>
    </row>
    <row r="263" spans="1:2" ht="15">
      <c r="A263" s="460"/>
      <c r="B263" s="460"/>
    </row>
    <row r="264" spans="1:2" ht="15">
      <c r="A264" s="460"/>
      <c r="B264" s="460"/>
    </row>
    <row r="265" spans="1:2" ht="15">
      <c r="A265" s="460"/>
      <c r="B265" s="460"/>
    </row>
    <row r="266" spans="1:2" ht="15">
      <c r="A266" s="460"/>
      <c r="B266" s="460"/>
    </row>
    <row r="267" spans="1:2" ht="15">
      <c r="A267" s="460"/>
      <c r="B267" s="460"/>
    </row>
    <row r="268" spans="1:2" ht="15">
      <c r="A268" s="460"/>
      <c r="B268" s="460"/>
    </row>
    <row r="269" spans="1:2" ht="15">
      <c r="A269" s="460"/>
      <c r="B269" s="460"/>
    </row>
    <row r="270" spans="1:2" ht="15">
      <c r="A270" s="460"/>
      <c r="B270" s="460"/>
    </row>
    <row r="271" spans="1:2" ht="15">
      <c r="A271" s="460"/>
      <c r="B271" s="460"/>
    </row>
    <row r="272" spans="1:2" ht="15">
      <c r="A272" s="460"/>
      <c r="B272" s="460"/>
    </row>
    <row r="273" spans="1:2" ht="15">
      <c r="A273" s="460"/>
      <c r="B273" s="460"/>
    </row>
    <row r="274" spans="1:2" ht="15">
      <c r="A274" s="460"/>
      <c r="B274" s="460"/>
    </row>
    <row r="275" spans="1:2" ht="15">
      <c r="A275" s="460"/>
      <c r="B275" s="460"/>
    </row>
    <row r="276" spans="1:2" ht="15">
      <c r="A276" s="460"/>
      <c r="B276" s="460"/>
    </row>
    <row r="277" spans="1:2" ht="15">
      <c r="A277" s="460"/>
      <c r="B277" s="460"/>
    </row>
    <row r="278" spans="1:2" ht="15">
      <c r="A278" s="460"/>
      <c r="B278" s="460"/>
    </row>
    <row r="279" spans="1:2" ht="15">
      <c r="A279" s="460"/>
      <c r="B279" s="460"/>
    </row>
    <row r="280" spans="1:2" ht="15">
      <c r="A280" s="460"/>
      <c r="B280" s="460"/>
    </row>
    <row r="281" spans="1:2" ht="15">
      <c r="A281" s="460"/>
      <c r="B281" s="460"/>
    </row>
    <row r="282" spans="1:2" ht="15">
      <c r="A282" s="460"/>
      <c r="B282" s="460"/>
    </row>
    <row r="283" spans="1:2" ht="15">
      <c r="A283" s="460"/>
      <c r="B283" s="460"/>
    </row>
    <row r="284" spans="1:2" ht="15">
      <c r="A284" s="460"/>
      <c r="B284" s="460"/>
    </row>
    <row r="285" spans="1:2" ht="15">
      <c r="A285" s="460"/>
      <c r="B285" s="460"/>
    </row>
    <row r="286" spans="1:2" ht="15">
      <c r="A286" s="460"/>
      <c r="B286" s="460"/>
    </row>
    <row r="287" spans="1:2" ht="15">
      <c r="A287" s="460"/>
      <c r="B287" s="460"/>
    </row>
    <row r="288" spans="1:2" ht="15">
      <c r="A288" s="460"/>
      <c r="B288" s="460"/>
    </row>
    <row r="289" spans="1:2" ht="15">
      <c r="A289" s="460"/>
      <c r="B289" s="460"/>
    </row>
    <row r="290" spans="1:2" ht="15">
      <c r="A290" s="460"/>
      <c r="B290" s="460"/>
    </row>
    <row r="291" spans="1:2" ht="15">
      <c r="A291" s="460"/>
      <c r="B291" s="460"/>
    </row>
    <row r="292" spans="1:2" ht="15">
      <c r="A292" s="460"/>
      <c r="B292" s="460"/>
    </row>
    <row r="293" spans="1:2" ht="15">
      <c r="A293" s="460"/>
      <c r="B293" s="460"/>
    </row>
    <row r="294" spans="1:2" ht="15">
      <c r="A294" s="460"/>
      <c r="B294" s="460"/>
    </row>
    <row r="295" spans="1:2" ht="15">
      <c r="A295" s="460"/>
      <c r="B295" s="460"/>
    </row>
    <row r="296" spans="1:2" ht="15">
      <c r="A296" s="460"/>
      <c r="B296" s="460"/>
    </row>
    <row r="297" spans="1:2" ht="15">
      <c r="A297" s="460"/>
      <c r="B297" s="460"/>
    </row>
    <row r="298" spans="1:2" ht="15">
      <c r="A298" s="460"/>
      <c r="B298" s="460"/>
    </row>
    <row r="299" spans="1:2" ht="15">
      <c r="A299" s="460"/>
      <c r="B299" s="460"/>
    </row>
    <row r="300" spans="1:2" ht="15">
      <c r="A300" s="460"/>
      <c r="B300" s="460"/>
    </row>
    <row r="301" spans="1:2" ht="15">
      <c r="A301" s="460"/>
      <c r="B301" s="460"/>
    </row>
    <row r="302" spans="1:2" ht="15">
      <c r="A302" s="460"/>
      <c r="B302" s="460"/>
    </row>
    <row r="303" spans="1:2" ht="15">
      <c r="A303" s="460"/>
      <c r="B303" s="460"/>
    </row>
    <row r="304" spans="1:2" ht="15">
      <c r="A304" s="460"/>
      <c r="B304" s="460"/>
    </row>
    <row r="305" spans="1:2" ht="15">
      <c r="A305" s="460"/>
      <c r="B305" s="460"/>
    </row>
    <row r="306" spans="1:2" ht="15">
      <c r="A306" s="460"/>
      <c r="B306" s="460"/>
    </row>
    <row r="307" spans="1:2" ht="15">
      <c r="A307" s="460"/>
      <c r="B307" s="460"/>
    </row>
    <row r="308" spans="1:2" ht="15">
      <c r="A308" s="460"/>
      <c r="B308" s="460"/>
    </row>
    <row r="309" spans="1:2" ht="15">
      <c r="A309" s="460"/>
      <c r="B309" s="460"/>
    </row>
    <row r="310" spans="1:2" ht="15">
      <c r="A310" s="460"/>
      <c r="B310" s="460"/>
    </row>
    <row r="311" spans="1:2" ht="15">
      <c r="A311" s="460"/>
      <c r="B311" s="460"/>
    </row>
    <row r="312" spans="1:2" ht="15">
      <c r="A312" s="460"/>
      <c r="B312" s="460"/>
    </row>
    <row r="313" spans="1:2" ht="15">
      <c r="A313" s="460"/>
      <c r="B313" s="460"/>
    </row>
    <row r="314" spans="1:2" ht="15">
      <c r="A314" s="460"/>
      <c r="B314" s="460"/>
    </row>
    <row r="315" spans="1:2" ht="15">
      <c r="A315" s="460"/>
      <c r="B315" s="460"/>
    </row>
    <row r="316" spans="1:2" ht="15">
      <c r="A316" s="460"/>
      <c r="B316" s="460"/>
    </row>
    <row r="317" spans="1:2" ht="15">
      <c r="A317" s="460"/>
      <c r="B317" s="460"/>
    </row>
    <row r="318" spans="1:2" ht="15">
      <c r="A318" s="460"/>
      <c r="B318" s="460"/>
    </row>
    <row r="319" spans="1:2" ht="15">
      <c r="A319" s="460"/>
      <c r="B319" s="460"/>
    </row>
    <row r="320" spans="1:2" ht="15">
      <c r="A320" s="460"/>
      <c r="B320" s="460"/>
    </row>
    <row r="321" spans="1:2" ht="15">
      <c r="A321" s="460"/>
      <c r="B321" s="460"/>
    </row>
    <row r="322" spans="1:2" ht="15">
      <c r="A322" s="460"/>
      <c r="B322" s="460"/>
    </row>
    <row r="323" spans="1:2" ht="15">
      <c r="A323" s="460"/>
      <c r="B323" s="460"/>
    </row>
    <row r="324" spans="1:2" ht="15">
      <c r="A324" s="460"/>
      <c r="B324" s="460"/>
    </row>
    <row r="325" spans="1:2" ht="15">
      <c r="A325" s="460"/>
      <c r="B325" s="460"/>
    </row>
    <row r="326" spans="1:2" ht="15">
      <c r="A326" s="460"/>
      <c r="B326" s="460"/>
    </row>
    <row r="327" spans="1:2" ht="15">
      <c r="A327" s="460"/>
      <c r="B327" s="460"/>
    </row>
    <row r="328" spans="1:2" ht="15">
      <c r="A328" s="460"/>
      <c r="B328" s="460"/>
    </row>
    <row r="329" spans="1:2" ht="15">
      <c r="A329" s="460"/>
      <c r="B329" s="460"/>
    </row>
    <row r="330" spans="1:2" ht="15">
      <c r="A330" s="460"/>
      <c r="B330" s="460"/>
    </row>
    <row r="331" spans="1:2" ht="15">
      <c r="A331" s="460"/>
      <c r="B331" s="460"/>
    </row>
    <row r="332" spans="1:2" ht="15">
      <c r="A332" s="460"/>
      <c r="B332" s="460"/>
    </row>
    <row r="333" spans="1:2" ht="15">
      <c r="A333" s="460"/>
      <c r="B333" s="460"/>
    </row>
    <row r="334" spans="1:2" ht="15">
      <c r="A334" s="460"/>
      <c r="B334" s="460"/>
    </row>
    <row r="335" spans="1:2" ht="15">
      <c r="A335" s="460"/>
      <c r="B335" s="460"/>
    </row>
    <row r="336" spans="1:2" ht="15">
      <c r="A336" s="460"/>
      <c r="B336" s="460"/>
    </row>
    <row r="337" spans="1:2" ht="15">
      <c r="A337" s="460"/>
      <c r="B337" s="460"/>
    </row>
    <row r="338" spans="1:2" ht="15">
      <c r="A338" s="460"/>
      <c r="B338" s="460"/>
    </row>
    <row r="339" spans="1:2" ht="15">
      <c r="A339" s="460"/>
      <c r="B339" s="460"/>
    </row>
    <row r="340" spans="1:2" ht="15">
      <c r="A340" s="460"/>
      <c r="B340" s="460"/>
    </row>
    <row r="341" spans="1:2" ht="15">
      <c r="A341" s="460"/>
      <c r="B341" s="460"/>
    </row>
    <row r="342" spans="1:2" ht="15">
      <c r="A342" s="460"/>
      <c r="B342" s="460"/>
    </row>
    <row r="343" spans="1:2" ht="15">
      <c r="A343" s="460"/>
      <c r="B343" s="460"/>
    </row>
    <row r="344" spans="1:2" ht="15">
      <c r="A344" s="460"/>
      <c r="B344" s="460"/>
    </row>
    <row r="345" spans="1:2" ht="15">
      <c r="A345" s="460"/>
      <c r="B345" s="460"/>
    </row>
    <row r="346" spans="1:2" ht="15">
      <c r="A346" s="460"/>
      <c r="B346" s="460"/>
    </row>
    <row r="347" spans="1:2" ht="15">
      <c r="A347" s="460"/>
      <c r="B347" s="460"/>
    </row>
    <row r="348" spans="1:2" ht="15">
      <c r="A348" s="460"/>
      <c r="B348" s="460"/>
    </row>
    <row r="349" spans="1:2" ht="15">
      <c r="A349" s="460"/>
      <c r="B349" s="460"/>
    </row>
    <row r="350" spans="1:2" ht="15">
      <c r="A350" s="460"/>
      <c r="B350" s="460"/>
    </row>
    <row r="351" spans="1:2" ht="15">
      <c r="A351" s="460"/>
      <c r="B351" s="460"/>
    </row>
    <row r="352" spans="1:2" ht="15">
      <c r="A352" s="460"/>
      <c r="B352" s="460"/>
    </row>
    <row r="353" spans="1:2" ht="15">
      <c r="A353" s="460"/>
      <c r="B353" s="460"/>
    </row>
    <row r="354" spans="1:2" ht="15">
      <c r="A354" s="460"/>
      <c r="B354" s="460"/>
    </row>
    <row r="355" spans="1:2" ht="15">
      <c r="A355" s="460"/>
      <c r="B355" s="460"/>
    </row>
    <row r="356" spans="1:2" ht="15">
      <c r="A356" s="460"/>
      <c r="B356" s="460"/>
    </row>
    <row r="357" spans="1:2" ht="15">
      <c r="A357" s="460"/>
      <c r="B357" s="460"/>
    </row>
    <row r="358" spans="1:2" ht="15">
      <c r="A358" s="460"/>
      <c r="B358" s="460"/>
    </row>
    <row r="359" spans="1:2" ht="15">
      <c r="A359" s="460"/>
      <c r="B359" s="460"/>
    </row>
  </sheetData>
  <sheetProtection/>
  <mergeCells count="15">
    <mergeCell ref="K7:L7"/>
    <mergeCell ref="N7:N8"/>
    <mergeCell ref="O7:O8"/>
    <mergeCell ref="A25:B25"/>
    <mergeCell ref="C28:E28"/>
    <mergeCell ref="P7:P8"/>
    <mergeCell ref="Q7:Q8"/>
    <mergeCell ref="R7:S7"/>
    <mergeCell ref="C6:E6"/>
    <mergeCell ref="F6:L6"/>
    <mergeCell ref="M6:S6"/>
    <mergeCell ref="G7:G8"/>
    <mergeCell ref="H7:H8"/>
    <mergeCell ref="I7:I8"/>
    <mergeCell ref="J7:J8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2011-09-17T20:49:54Z</dcterms:modified>
  <cp:category/>
  <cp:version/>
  <cp:contentType/>
  <cp:contentStatus/>
</cp:coreProperties>
</file>